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S\2_AGENDA URBANA\02_UB-BZ\1_BAEZA\ObservatorioUrbanoBaeza\Baeza en cifras\Actividad económica\"/>
    </mc:Choice>
  </mc:AlternateContent>
  <workbookProtection workbookAlgorithmName="SHA-512" workbookHashValue="O+bR1OO2m6GBWS9RTfSxA5Y1wNNZxcZhbM7quGTxMZ+yIeTM0F7peJ9Za8SRVZPv9mVrN4HbXZqKoGqK57jBKg==" workbookSaltValue="YI6q6WGtYQYjKlhSlgsfjQ==" workbookSpinCount="100000" lockStructure="1"/>
  <bookViews>
    <workbookView xWindow="0" yWindow="0" windowWidth="28800" windowHeight="12330"/>
  </bookViews>
  <sheets>
    <sheet name="Índice" sheetId="1" r:id="rId1"/>
    <sheet name="01Distribuciontierras" sheetId="2" r:id="rId2"/>
    <sheet name="02Empresas.sector" sheetId="3" r:id="rId3"/>
    <sheet name="03Cabezasganado" sheetId="4" r:id="rId4"/>
    <sheet name="04Explotgan" sheetId="5" r:id="rId5"/>
    <sheet name="05SupAgr2009" sheetId="6" r:id="rId6"/>
    <sheet name="06SupAgr2020" sheetId="7" r:id="rId7"/>
    <sheet name="07UDsGan" sheetId="8" r:id="rId8"/>
    <sheet name="08Viviendaprot" sheetId="9" r:id="rId9"/>
    <sheet name="09Transacinmo" sheetId="10" r:id="rId10"/>
    <sheet name="10Plazasturismo" sheetId="11" r:id="rId11"/>
  </sheets>
  <calcPr calcId="162913"/>
  <extLst>
    <ext uri="GoogleSheetsCustomDataVersion1">
      <go:sheetsCustomData xmlns:go="http://customooxmlschemas.google.com/" r:id="rId15" roundtripDataSignature="AMtx7mj3FEk24r7as0llnxe/Aqb5pweDJQ=="/>
    </ext>
  </extLst>
</workbook>
</file>

<file path=xl/calcChain.xml><?xml version="1.0" encoding="utf-8"?>
<calcChain xmlns="http://schemas.openxmlformats.org/spreadsheetml/2006/main">
  <c r="E37" i="8" l="1"/>
  <c r="J41" i="5"/>
  <c r="J37" i="5"/>
  <c r="F40" i="5"/>
  <c r="F41" i="5"/>
  <c r="F42" i="5"/>
  <c r="F39" i="5"/>
  <c r="F37" i="5"/>
  <c r="E45" i="4"/>
  <c r="I45" i="4"/>
  <c r="H45" i="4"/>
  <c r="D45" i="4"/>
  <c r="G54" i="3"/>
  <c r="I54" i="3"/>
  <c r="K54" i="3"/>
  <c r="M54" i="3"/>
  <c r="G55" i="3"/>
  <c r="I55" i="3"/>
  <c r="K55" i="3"/>
  <c r="M55" i="3"/>
  <c r="G56" i="3"/>
  <c r="I56" i="3"/>
  <c r="K56" i="3"/>
  <c r="M56" i="3"/>
  <c r="G57" i="3"/>
  <c r="I57" i="3"/>
  <c r="K57" i="3"/>
  <c r="M57" i="3"/>
  <c r="G58" i="3"/>
  <c r="I58" i="3"/>
  <c r="K58" i="3"/>
  <c r="M58" i="3"/>
  <c r="G59" i="3"/>
  <c r="I59" i="3"/>
  <c r="K59" i="3"/>
  <c r="M59" i="3"/>
  <c r="G60" i="3"/>
  <c r="I60" i="3"/>
  <c r="K60" i="3"/>
  <c r="M60" i="3"/>
  <c r="G61" i="3"/>
  <c r="I61" i="3"/>
  <c r="K61" i="3"/>
  <c r="M61" i="3"/>
  <c r="G62" i="3"/>
  <c r="I62" i="3"/>
  <c r="K62" i="3"/>
  <c r="M62" i="3"/>
  <c r="I63" i="3"/>
  <c r="K63" i="3"/>
  <c r="M63" i="3"/>
  <c r="G63" i="3" l="1"/>
  <c r="E44" i="2"/>
  <c r="F56" i="2" s="1"/>
  <c r="F53" i="2" l="1"/>
  <c r="F51" i="2"/>
  <c r="F47" i="2"/>
  <c r="F48" i="2"/>
  <c r="F54" i="2"/>
  <c r="F52" i="2"/>
  <c r="F49" i="2"/>
  <c r="F55" i="2"/>
  <c r="F50" i="2"/>
</calcChain>
</file>

<file path=xl/sharedStrings.xml><?xml version="1.0" encoding="utf-8"?>
<sst xmlns="http://schemas.openxmlformats.org/spreadsheetml/2006/main" count="357" uniqueCount="185">
  <si>
    <t>OBSERVATORIO URBANO DE BAEZA. AYUNTAMIENTO DE BAEZA</t>
  </si>
  <si>
    <t>ÁREA TEMÁTICA: ACTIVIDAD ECONÓMICA</t>
  </si>
  <si>
    <t xml:space="preserve"> INFORMACIÓN DISPONIBLE:</t>
  </si>
  <si>
    <t>Nombre de la hoja</t>
  </si>
  <si>
    <t>Dato</t>
  </si>
  <si>
    <t>Años disponibles</t>
  </si>
  <si>
    <t>Fuente</t>
  </si>
  <si>
    <t>01Distribuciontierras</t>
  </si>
  <si>
    <t>Distribución general de la tierra por aprovechamiento</t>
  </si>
  <si>
    <t>Consejería de Agricultura, Pesca, Agua y Desarrollo Rural</t>
  </si>
  <si>
    <t>02Empresas.sector</t>
  </si>
  <si>
    <t>Empresas por actividad económica según CNAE 09</t>
  </si>
  <si>
    <t>2005, 2010, 2015, 2021</t>
  </si>
  <si>
    <t>Instituto de Estadística y Cartografía de Andalucía</t>
  </si>
  <si>
    <t>03Cabezasganado</t>
  </si>
  <si>
    <t>Ganadería. Número de cabezas</t>
  </si>
  <si>
    <t>2009, 2020</t>
  </si>
  <si>
    <t>Instituto de Estadística y Cartografía de Andalucía. Explotación Censo Agrario 2009 del Instituto Nacional de Estadística</t>
  </si>
  <si>
    <t>04Explotgan</t>
  </si>
  <si>
    <t>Ganadería. Número de explotaciones</t>
  </si>
  <si>
    <t>Instituto de Estadística y Cartografía de Andalucía. Explotación Censo Agrario 2009 del Instituto Nacional de Estadística e Instituto Nacional de Estadística. Explotación Censo Agrario 2020</t>
  </si>
  <si>
    <t>05SupAgr2009</t>
  </si>
  <si>
    <t>Superficie agrícola y Superficie Agrícola Útil</t>
  </si>
  <si>
    <t>06SupAgr2020</t>
  </si>
  <si>
    <t>Superficie Agrícola Útil. Número de explotaciones</t>
  </si>
  <si>
    <t>Instituto Nacional de Estadística. Explotación Censo Agrario 2020</t>
  </si>
  <si>
    <t>07UDsGan</t>
  </si>
  <si>
    <t>Ganadería. Unidades ganaderas</t>
  </si>
  <si>
    <t>08Viviendaprot</t>
  </si>
  <si>
    <t>Actuaciones protegidas de vivienda y suelo</t>
  </si>
  <si>
    <t>2005-2021</t>
  </si>
  <si>
    <t>Consejería de Fomento, Infraestructuras y Ordenación del Territorio</t>
  </si>
  <si>
    <t>09Transacinmo</t>
  </si>
  <si>
    <t>Transacciones inmobiliarias según régimen de protección</t>
  </si>
  <si>
    <t>2005-2020</t>
  </si>
  <si>
    <t>Ministerio de Transportes, Movilidad y Agenda Urbana</t>
  </si>
  <si>
    <t>10Plazasturismo</t>
  </si>
  <si>
    <t>Total de establecimientos y de plazas de alojamientos turísticos por tipo de alojamiento</t>
  </si>
  <si>
    <t>2015-2020</t>
  </si>
  <si>
    <t>Oferta de alojamiento turístico en Andalucía. Empresa Pública para la Gestión del Turismo y del Deporte de Andalucía, S.A. Consejería de Turismo, Regeneración, Justicia y Administración Local</t>
  </si>
  <si>
    <t>Título:</t>
  </si>
  <si>
    <t>Unidad de medida:</t>
  </si>
  <si>
    <t xml:space="preserve">(Hectáreas) </t>
  </si>
  <si>
    <t>Periodicidad:</t>
  </si>
  <si>
    <t>Anual</t>
  </si>
  <si>
    <t>Año:</t>
  </si>
  <si>
    <t xml:space="preserve">Fuente: </t>
  </si>
  <si>
    <t>Consejería de Agricultura, Pesca, Agua y Desarrollo Rural.</t>
  </si>
  <si>
    <t>TABLAS AUXILIARES</t>
  </si>
  <si>
    <t>Territorio</t>
  </si>
  <si>
    <t>Superficie</t>
  </si>
  <si>
    <t>Baeza</t>
  </si>
  <si>
    <t>Tipo de cultivo</t>
  </si>
  <si>
    <t>Porcentaje del total</t>
  </si>
  <si>
    <t>Tierras ocupadas por cultivos herbáceos</t>
  </si>
  <si>
    <t>Barbechos y otras tierras no ocupadas</t>
  </si>
  <si>
    <t>Tierras ocupadas por cultivos leñosos</t>
  </si>
  <si>
    <t>Pastizales</t>
  </si>
  <si>
    <t>Monte maderable</t>
  </si>
  <si>
    <t>Monte abierto</t>
  </si>
  <si>
    <t>Monte leñoso</t>
  </si>
  <si>
    <t>Terreno improductivo</t>
  </si>
  <si>
    <t>Superficie no agrícola</t>
  </si>
  <si>
    <t>Ríos y lagos</t>
  </si>
  <si>
    <t>Año</t>
  </si>
  <si>
    <t>Actividad</t>
  </si>
  <si>
    <t>Industria, energía, agua y gestión de resíduos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</si>
  <si>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</si>
  <si>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</si>
  <si>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</si>
  <si>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</si>
  <si>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</si>
  <si>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</si>
  <si>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</si>
  <si>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</si>
  <si>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Fuente: Instituto de Estadística y Cartografía de Andalucía</t>
  </si>
  <si>
    <t>% Aves</t>
  </si>
  <si>
    <t>-</t>
  </si>
  <si>
    <t>% Ovino+caprino</t>
  </si>
  <si>
    <t>Bovinos. Total explotaciones</t>
  </si>
  <si>
    <t>Equinos. Total explotaciones</t>
  </si>
  <si>
    <t>Todas las tierras</t>
  </si>
  <si>
    <t>Tierras con SAU</t>
  </si>
  <si>
    <t>Número de explotaciones</t>
  </si>
  <si>
    <t>Hectáreas</t>
  </si>
  <si>
    <t xml:space="preserve"> Territorio</t>
  </si>
  <si>
    <t>SAU</t>
  </si>
  <si>
    <t xml:space="preserve">SAU al aire libre </t>
  </si>
  <si>
    <t>SAU en invernadero o abrigo alto accesible. Nº explotaciones</t>
  </si>
  <si>
    <t>Tierra arable. Nº explotaciones</t>
  </si>
  <si>
    <t>Cultivos leñosos. Nº explotaciones</t>
  </si>
  <si>
    <t>Pastos permanentes. Nº explotaciones</t>
  </si>
  <si>
    <t>Huertos para consumo propio. Nº explotaciones</t>
  </si>
  <si>
    <t>Total SAU al aire libre. Nº explotaciones</t>
  </si>
  <si>
    <t>Equinos. Unidades ganaderas</t>
  </si>
  <si>
    <t>Porcino. Total. Unidades ganaderas</t>
  </si>
  <si>
    <t>Aves. Total. Unidades ganaderas</t>
  </si>
  <si>
    <t>Conejas madres. Unidades ganaderas</t>
  </si>
  <si>
    <t>Ovino+caprino. Unidades ganaderas</t>
  </si>
  <si>
    <t>Tipo de actuación</t>
  </si>
  <si>
    <t>Viviendas con destino al alquiler</t>
  </si>
  <si>
    <t>Viviendas con destino a la venta</t>
  </si>
  <si>
    <t>Rehabilitación de viviendas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</si>
  <si>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</si>
  <si>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</si>
  <si>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</si>
  <si>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</si>
  <si>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</si>
  <si>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</si>
  <si>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</si>
  <si>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</si>
  <si>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</si>
  <si>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</si>
  <si>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</si>
  <si>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</si>
  <si>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</si>
  <si>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</si>
  <si>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</si>
  <si>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</si>
  <si>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</si>
  <si>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Régimen de protección de la vivienda</t>
  </si>
  <si>
    <t>Vivienda libre</t>
  </si>
  <si>
    <t>Vivienda protegida</t>
  </si>
  <si>
    <t>Total</t>
  </si>
  <si>
    <t>Fuente: Ministerio de Transportes, Movilidad y Agenda Urbana</t>
  </si>
  <si>
    <t>Tipo de establecimiento turístico</t>
  </si>
  <si>
    <t>TOTAL Establecimientos</t>
  </si>
  <si>
    <t>TOTAL Plazas</t>
  </si>
  <si>
    <t>Hotel</t>
  </si>
  <si>
    <t>Plazas en hotel</t>
  </si>
  <si>
    <t>Hostal</t>
  </si>
  <si>
    <t>Plazas en hostal</t>
  </si>
  <si>
    <t>Apartamento</t>
  </si>
  <si>
    <t>Plazas en apartamento</t>
  </si>
  <si>
    <t>Casas Rurales</t>
  </si>
  <si>
    <t>Plazas en casas rurales</t>
  </si>
  <si>
    <t>Viviendas Turísticas de Alojamiento Rural</t>
  </si>
  <si>
    <t>Plazas en viviendas turísticas de alojamiento rural</t>
  </si>
  <si>
    <t>Viviendas con fines turísticos</t>
  </si>
  <si>
    <t>Plazas en viviendas con fines turísticos</t>
  </si>
  <si>
    <t>Valor</t>
  </si>
  <si>
    <t>%</t>
  </si>
  <si>
    <t>No consideradas</t>
  </si>
  <si>
    <t xml:space="preserve">(Empresas) </t>
  </si>
  <si>
    <t>Instituto de Estadística y Cartografía de Andalucía.</t>
  </si>
  <si>
    <t>2007, 2010, 2015, 2021</t>
  </si>
  <si>
    <t>TOTAL 2020</t>
  </si>
  <si>
    <t>TOTAL 2009</t>
  </si>
  <si>
    <t>Cabezas de ganado</t>
  </si>
  <si>
    <t xml:space="preserve">(Cabezas de ganado) </t>
  </si>
  <si>
    <t>Porcino</t>
  </si>
  <si>
    <t>Bovinos</t>
  </si>
  <si>
    <t>Ovino</t>
  </si>
  <si>
    <t>Caprino</t>
  </si>
  <si>
    <t>Equinos</t>
  </si>
  <si>
    <t>Aves</t>
  </si>
  <si>
    <t>Conejas madres</t>
  </si>
  <si>
    <t>Ovino+caprino</t>
  </si>
  <si>
    <t>Explotaciones ganaderas</t>
  </si>
  <si>
    <t xml:space="preserve">(Explotaciones) </t>
  </si>
  <si>
    <t>Ovino. Explotaciones</t>
  </si>
  <si>
    <t>Bovinos. Explotaciones</t>
  </si>
  <si>
    <t>Caprino. Explotaciones</t>
  </si>
  <si>
    <t>Conejas madres. Explotaciones</t>
  </si>
  <si>
    <t>Aves. Explotaciones</t>
  </si>
  <si>
    <t>Porcino. Explotaciones</t>
  </si>
  <si>
    <t>Ovino+caprino. Explotaciones</t>
  </si>
  <si>
    <t>Equinos. Explotaciones</t>
  </si>
  <si>
    <t>0</t>
  </si>
  <si>
    <t>Superficie Agrícola Útil</t>
  </si>
  <si>
    <t>Instituto de Estadística y Cartografía de Andalucía. Explotación Censo Agrario 2009 del INE</t>
  </si>
  <si>
    <t>(Explotaciones) (Hectáreas)</t>
  </si>
  <si>
    <t>(Actuaciones)</t>
  </si>
  <si>
    <t>(Transacciones)</t>
  </si>
  <si>
    <t>(Establecimientos) (Plazas)</t>
  </si>
  <si>
    <t>2015-2021</t>
  </si>
  <si>
    <t>Oferta de alojamiento turístico en Andalucía. Empresa Pública para la Gestión del Turismo y del Deporte de Andalucía, S.A. Consejería de Turismo Regeneración, Justicia y Administración Local</t>
  </si>
  <si>
    <t>Porcino. Unidades ganaderas</t>
  </si>
  <si>
    <t>Bovinos. Unidades ganaderas</t>
  </si>
  <si>
    <t>Ovino.  Unidades ganaderas</t>
  </si>
  <si>
    <t>Caprino. Unidades ganaderas</t>
  </si>
  <si>
    <t>Aves. Unidades ganaderas</t>
  </si>
  <si>
    <t>Unidades ganaderas</t>
  </si>
  <si>
    <t>(Unidades ganaderas)</t>
  </si>
  <si>
    <t>Instituto de Estadística y Cartografía de Andalucía. Explotación Censo Agrario 009 del INE e Instituto Nacional de Estadística. Explotación Censo Agrario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</si>
</sst>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rgb="FF333333"/>
      <name val="Arial"/>
    </font>
    <font>
      <sz val="11"/>
      <color theme="1"/>
      <name val="Calibri"/>
    </font>
    <font>
      <sz val="10"/>
      <color rgb="FF333333"/>
      <name val="Arial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rgb="FFFFE598"/>
        <bgColor rgb="FFFFE598"/>
      </patternFill>
    </fill>
    <fill>
      <patternFill patternType="solid">
        <fgColor rgb="FFD1E3F3"/>
        <bgColor rgb="FFD1E3F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FCCCC"/>
      </patternFill>
    </fill>
    <fill>
      <patternFill patternType="solid">
        <fgColor theme="0"/>
        <bgColor rgb="FFCC0099"/>
      </patternFill>
    </fill>
    <fill>
      <patternFill patternType="solid">
        <fgColor theme="0"/>
        <bgColor rgb="FFBF90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5A11"/>
      </patternFill>
    </fill>
    <fill>
      <patternFill patternType="solid">
        <fgColor theme="0"/>
        <bgColor rgb="FF66CCFF"/>
      </patternFill>
    </fill>
    <fill>
      <patternFill patternType="solid">
        <fgColor theme="0"/>
        <bgColor rgb="FF66FF66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EBFDC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CCCC00"/>
      </patternFill>
    </fill>
    <fill>
      <patternFill patternType="solid">
        <fgColor theme="0"/>
        <bgColor theme="7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CC00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CC66FF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rgb="FFFFE598"/>
      </patternFill>
    </fill>
    <fill>
      <patternFill patternType="solid">
        <fgColor rgb="FFD1E3F3"/>
        <bgColor indexed="64"/>
      </patternFill>
    </fill>
    <fill>
      <patternFill patternType="solid">
        <fgColor rgb="FFD1E3F3"/>
        <bgColor rgb="FFFFCCFF"/>
      </patternFill>
    </fill>
    <fill>
      <patternFill patternType="solid">
        <fgColor rgb="FFD1E3F3"/>
        <bgColor rgb="FFCC0099"/>
      </patternFill>
    </fill>
    <fill>
      <patternFill patternType="solid">
        <fgColor rgb="FFD1E3F3"/>
        <bgColor rgb="FFBF9000"/>
      </patternFill>
    </fill>
    <fill>
      <patternFill patternType="solid">
        <fgColor rgb="FFD1E3F3"/>
        <bgColor rgb="FF92D050"/>
      </patternFill>
    </fill>
    <fill>
      <patternFill patternType="solid">
        <fgColor rgb="FFD1E3F3"/>
        <bgColor rgb="FFFFD965"/>
      </patternFill>
    </fill>
    <fill>
      <patternFill patternType="solid">
        <fgColor rgb="FFD1E3F3"/>
        <bgColor rgb="FF00B0F0"/>
      </patternFill>
    </fill>
    <fill>
      <patternFill patternType="solid">
        <fgColor rgb="FFD1E3F3"/>
        <bgColor theme="7"/>
      </patternFill>
    </fill>
    <fill>
      <patternFill patternType="solid">
        <fgColor rgb="FFD1E3F3"/>
        <bgColor theme="5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0">
    <xf numFmtId="0" fontId="0" fillId="0" borderId="0" xfId="0" applyFont="1" applyAlignment="1"/>
    <xf numFmtId="0" fontId="4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6" xfId="0" applyFont="1" applyBorder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4" borderId="16" xfId="0" applyFont="1" applyFill="1" applyBorder="1"/>
    <xf numFmtId="0" fontId="17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17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5" fillId="0" borderId="32" xfId="0" applyFont="1" applyBorder="1" applyAlignment="1"/>
    <xf numFmtId="0" fontId="1" fillId="7" borderId="33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3" fontId="1" fillId="8" borderId="33" xfId="0" applyNumberFormat="1" applyFont="1" applyFill="1" applyBorder="1" applyAlignment="1">
      <alignment horizontal="center" vertical="center"/>
    </xf>
    <xf numFmtId="10" fontId="1" fillId="8" borderId="33" xfId="0" applyNumberFormat="1" applyFont="1" applyFill="1" applyBorder="1" applyAlignment="1">
      <alignment horizontal="center" vertical="center"/>
    </xf>
    <xf numFmtId="3" fontId="1" fillId="9" borderId="33" xfId="0" applyNumberFormat="1" applyFont="1" applyFill="1" applyBorder="1" applyAlignment="1">
      <alignment horizontal="center" vertical="center"/>
    </xf>
    <xf numFmtId="3" fontId="1" fillId="10" borderId="33" xfId="0" applyNumberFormat="1" applyFont="1" applyFill="1" applyBorder="1" applyAlignment="1">
      <alignment horizontal="center" vertical="center"/>
    </xf>
    <xf numFmtId="3" fontId="1" fillId="11" borderId="33" xfId="0" applyNumberFormat="1" applyFont="1" applyFill="1" applyBorder="1" applyAlignment="1">
      <alignment horizontal="center" vertical="center"/>
    </xf>
    <xf numFmtId="3" fontId="1" fillId="12" borderId="33" xfId="0" applyNumberFormat="1" applyFont="1" applyFill="1" applyBorder="1" applyAlignment="1">
      <alignment horizontal="center" vertical="center"/>
    </xf>
    <xf numFmtId="3" fontId="1" fillId="13" borderId="33" xfId="0" applyNumberFormat="1" applyFont="1" applyFill="1" applyBorder="1" applyAlignment="1">
      <alignment horizontal="center" vertical="center"/>
    </xf>
    <xf numFmtId="3" fontId="1" fillId="14" borderId="33" xfId="0" applyNumberFormat="1" applyFont="1" applyFill="1" applyBorder="1" applyAlignment="1">
      <alignment horizontal="center" vertical="center"/>
    </xf>
    <xf numFmtId="3" fontId="1" fillId="15" borderId="33" xfId="0" applyNumberFormat="1" applyFont="1" applyFill="1" applyBorder="1" applyAlignment="1">
      <alignment horizontal="center" vertical="center"/>
    </xf>
    <xf numFmtId="3" fontId="1" fillId="6" borderId="33" xfId="0" applyNumberFormat="1" applyFont="1" applyFill="1" applyBorder="1" applyAlignment="1">
      <alignment horizontal="center" vertical="center"/>
    </xf>
    <xf numFmtId="10" fontId="1" fillId="6" borderId="33" xfId="0" applyNumberFormat="1" applyFont="1" applyFill="1" applyBorder="1" applyAlignment="1">
      <alignment horizontal="center" vertical="center"/>
    </xf>
    <xf numFmtId="0" fontId="20" fillId="18" borderId="33" xfId="0" applyFont="1" applyFill="1" applyBorder="1" applyAlignment="1">
      <alignment horizontal="center" vertical="center" wrapText="1"/>
    </xf>
    <xf numFmtId="0" fontId="20" fillId="19" borderId="33" xfId="0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center" vertical="center"/>
    </xf>
    <xf numFmtId="0" fontId="20" fillId="21" borderId="33" xfId="0" applyFont="1" applyFill="1" applyBorder="1" applyAlignment="1">
      <alignment horizontal="center" vertical="center" wrapText="1"/>
    </xf>
    <xf numFmtId="0" fontId="20" fillId="22" borderId="33" xfId="0" applyFont="1" applyFill="1" applyBorder="1" applyAlignment="1">
      <alignment horizontal="center" vertical="center"/>
    </xf>
    <xf numFmtId="0" fontId="20" fillId="23" borderId="33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7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5" fillId="0" borderId="32" xfId="0" applyFont="1" applyBorder="1"/>
    <xf numFmtId="3" fontId="1" fillId="8" borderId="33" xfId="0" applyNumberFormat="1" applyFont="1" applyFill="1" applyBorder="1" applyAlignment="1">
      <alignment horizontal="center"/>
    </xf>
    <xf numFmtId="10" fontId="1" fillId="8" borderId="33" xfId="0" applyNumberFormat="1" applyFont="1" applyFill="1" applyBorder="1" applyAlignment="1">
      <alignment horizontal="center"/>
    </xf>
    <xf numFmtId="3" fontId="1" fillId="9" borderId="33" xfId="0" applyNumberFormat="1" applyFont="1" applyFill="1" applyBorder="1" applyAlignment="1">
      <alignment horizontal="center"/>
    </xf>
    <xf numFmtId="3" fontId="1" fillId="10" borderId="33" xfId="0" applyNumberFormat="1" applyFont="1" applyFill="1" applyBorder="1" applyAlignment="1">
      <alignment horizontal="center"/>
    </xf>
    <xf numFmtId="3" fontId="1" fillId="11" borderId="33" xfId="0" applyNumberFormat="1" applyFont="1" applyFill="1" applyBorder="1" applyAlignment="1">
      <alignment horizontal="center"/>
    </xf>
    <xf numFmtId="3" fontId="1" fillId="14" borderId="33" xfId="0" applyNumberFormat="1" applyFont="1" applyFill="1" applyBorder="1" applyAlignment="1">
      <alignment horizontal="center"/>
    </xf>
    <xf numFmtId="3" fontId="1" fillId="15" borderId="33" xfId="0" applyNumberFormat="1" applyFont="1" applyFill="1" applyBorder="1" applyAlignment="1">
      <alignment horizontal="center"/>
    </xf>
    <xf numFmtId="10" fontId="1" fillId="7" borderId="33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4" borderId="39" xfId="0" applyFont="1" applyFill="1" applyBorder="1"/>
    <xf numFmtId="0" fontId="1" fillId="4" borderId="39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1" fillId="4" borderId="8" xfId="0" applyFont="1" applyFill="1" applyBorder="1" applyAlignment="1">
      <alignment horizontal="center" vertical="center" wrapText="1"/>
    </xf>
    <xf numFmtId="0" fontId="3" fillId="0" borderId="32" xfId="0" applyFont="1" applyBorder="1" applyAlignment="1"/>
    <xf numFmtId="0" fontId="6" fillId="7" borderId="33" xfId="0" applyFont="1" applyFill="1" applyBorder="1" applyAlignment="1">
      <alignment horizontal="center"/>
    </xf>
    <xf numFmtId="10" fontId="6" fillId="10" borderId="33" xfId="0" applyNumberFormat="1" applyFont="1" applyFill="1" applyBorder="1" applyAlignment="1">
      <alignment horizontal="center"/>
    </xf>
    <xf numFmtId="0" fontId="8" fillId="18" borderId="33" xfId="0" applyFont="1" applyFill="1" applyBorder="1" applyAlignment="1">
      <alignment horizontal="center"/>
    </xf>
    <xf numFmtId="3" fontId="6" fillId="8" borderId="33" xfId="0" applyNumberFormat="1" applyFont="1" applyFill="1" applyBorder="1" applyAlignment="1">
      <alignment horizontal="center"/>
    </xf>
    <xf numFmtId="10" fontId="6" fillId="8" borderId="33" xfId="0" applyNumberFormat="1" applyFont="1" applyFill="1" applyBorder="1" applyAlignment="1">
      <alignment horizontal="center"/>
    </xf>
    <xf numFmtId="10" fontId="6" fillId="14" borderId="33" xfId="0" applyNumberFormat="1" applyFont="1" applyFill="1" applyBorder="1" applyAlignment="1">
      <alignment horizontal="center"/>
    </xf>
    <xf numFmtId="3" fontId="6" fillId="14" borderId="33" xfId="0" applyNumberFormat="1" applyFont="1" applyFill="1" applyBorder="1" applyAlignment="1">
      <alignment horizontal="center" vertical="center"/>
    </xf>
    <xf numFmtId="10" fontId="6" fillId="14" borderId="33" xfId="0" applyNumberFormat="1" applyFont="1" applyFill="1" applyBorder="1" applyAlignment="1">
      <alignment horizontal="center" vertical="center"/>
    </xf>
    <xf numFmtId="3" fontId="6" fillId="9" borderId="33" xfId="0" applyNumberFormat="1" applyFont="1" applyFill="1" applyBorder="1" applyAlignment="1">
      <alignment horizontal="center"/>
    </xf>
    <xf numFmtId="10" fontId="6" fillId="9" borderId="33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5" fillId="7" borderId="33" xfId="0" applyFont="1" applyFill="1" applyBorder="1" applyAlignment="1">
      <alignment horizontal="center"/>
    </xf>
    <xf numFmtId="0" fontId="19" fillId="19" borderId="33" xfId="0" applyFont="1" applyFill="1" applyBorder="1" applyAlignment="1">
      <alignment horizontal="center"/>
    </xf>
    <xf numFmtId="3" fontId="1" fillId="26" borderId="33" xfId="0" applyNumberFormat="1" applyFont="1" applyFill="1" applyBorder="1" applyAlignment="1">
      <alignment horizontal="center"/>
    </xf>
    <xf numFmtId="10" fontId="1" fillId="26" borderId="33" xfId="0" applyNumberFormat="1" applyFont="1" applyFill="1" applyBorder="1" applyAlignment="1">
      <alignment horizontal="center"/>
    </xf>
    <xf numFmtId="10" fontId="15" fillId="7" borderId="33" xfId="0" applyNumberFormat="1" applyFont="1" applyFill="1" applyBorder="1" applyAlignment="1">
      <alignment horizontal="center"/>
    </xf>
    <xf numFmtId="0" fontId="19" fillId="20" borderId="33" xfId="0" applyFont="1" applyFill="1" applyBorder="1" applyAlignment="1">
      <alignment horizontal="center"/>
    </xf>
    <xf numFmtId="10" fontId="1" fillId="10" borderId="33" xfId="0" applyNumberFormat="1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19" fillId="17" borderId="33" xfId="0" applyFont="1" applyFill="1" applyBorder="1" applyAlignment="1">
      <alignment horizontal="center"/>
    </xf>
    <xf numFmtId="3" fontId="1" fillId="20" borderId="33" xfId="0" applyNumberFormat="1" applyFont="1" applyFill="1" applyBorder="1" applyAlignment="1">
      <alignment horizontal="center"/>
    </xf>
    <xf numFmtId="10" fontId="1" fillId="20" borderId="33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horizontal="center"/>
    </xf>
    <xf numFmtId="10" fontId="1" fillId="15" borderId="33" xfId="0" applyNumberFormat="1" applyFont="1" applyFill="1" applyBorder="1" applyAlignment="1">
      <alignment horizontal="center"/>
    </xf>
    <xf numFmtId="0" fontId="19" fillId="29" borderId="33" xfId="0" applyFont="1" applyFill="1" applyBorder="1" applyAlignment="1">
      <alignment horizontal="center"/>
    </xf>
    <xf numFmtId="10" fontId="1" fillId="14" borderId="33" xfId="0" applyNumberFormat="1" applyFont="1" applyFill="1" applyBorder="1" applyAlignment="1">
      <alignment horizontal="center"/>
    </xf>
    <xf numFmtId="10" fontId="1" fillId="14" borderId="33" xfId="0" applyNumberFormat="1" applyFont="1" applyFill="1" applyBorder="1" applyAlignment="1">
      <alignment horizontal="center" vertical="center"/>
    </xf>
    <xf numFmtId="0" fontId="19" fillId="21" borderId="33" xfId="0" applyFont="1" applyFill="1" applyBorder="1" applyAlignment="1">
      <alignment horizontal="center"/>
    </xf>
    <xf numFmtId="10" fontId="1" fillId="11" borderId="33" xfId="0" applyNumberFormat="1" applyFont="1" applyFill="1" applyBorder="1" applyAlignment="1">
      <alignment horizontal="center"/>
    </xf>
    <xf numFmtId="0" fontId="19" fillId="30" borderId="33" xfId="0" applyFont="1" applyFill="1" applyBorder="1" applyAlignment="1">
      <alignment horizontal="center"/>
    </xf>
    <xf numFmtId="10" fontId="1" fillId="9" borderId="33" xfId="0" applyNumberFormat="1" applyFont="1" applyFill="1" applyBorder="1" applyAlignment="1">
      <alignment horizontal="center"/>
    </xf>
    <xf numFmtId="3" fontId="1" fillId="9" borderId="33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horizontal="center"/>
    </xf>
    <xf numFmtId="0" fontId="15" fillId="19" borderId="33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19" borderId="33" xfId="0" applyFont="1" applyFill="1" applyBorder="1" applyAlignment="1">
      <alignment horizontal="center" vertical="center"/>
    </xf>
    <xf numFmtId="3" fontId="6" fillId="26" borderId="33" xfId="0" applyNumberFormat="1" applyFont="1" applyFill="1" applyBorder="1" applyAlignment="1">
      <alignment horizontal="center" vertical="center"/>
    </xf>
    <xf numFmtId="10" fontId="6" fillId="26" borderId="33" xfId="0" applyNumberFormat="1" applyFont="1" applyFill="1" applyBorder="1" applyAlignment="1">
      <alignment horizontal="center" vertical="center"/>
    </xf>
    <xf numFmtId="0" fontId="8" fillId="19" borderId="33" xfId="0" applyFont="1" applyFill="1" applyBorder="1" applyAlignment="1">
      <alignment horizontal="center" vertical="center"/>
    </xf>
    <xf numFmtId="49" fontId="12" fillId="26" borderId="33" xfId="0" applyNumberFormat="1" applyFont="1" applyFill="1" applyBorder="1" applyAlignment="1">
      <alignment horizontal="center" vertical="center"/>
    </xf>
    <xf numFmtId="10" fontId="12" fillId="26" borderId="33" xfId="0" applyNumberFormat="1" applyFont="1" applyFill="1" applyBorder="1" applyAlignment="1">
      <alignment horizontal="center" vertical="center"/>
    </xf>
    <xf numFmtId="0" fontId="13" fillId="20" borderId="33" xfId="0" applyFont="1" applyFill="1" applyBorder="1" applyAlignment="1">
      <alignment horizontal="center" vertical="center"/>
    </xf>
    <xf numFmtId="3" fontId="6" fillId="10" borderId="33" xfId="0" applyNumberFormat="1" applyFont="1" applyFill="1" applyBorder="1" applyAlignment="1">
      <alignment horizontal="center" vertical="center"/>
    </xf>
    <xf numFmtId="10" fontId="6" fillId="10" borderId="33" xfId="0" applyNumberFormat="1" applyFont="1" applyFill="1" applyBorder="1" applyAlignment="1">
      <alignment horizontal="center" vertical="center"/>
    </xf>
    <xf numFmtId="0" fontId="13" fillId="18" borderId="33" xfId="0" applyFont="1" applyFill="1" applyBorder="1" applyAlignment="1">
      <alignment horizontal="center" vertical="center"/>
    </xf>
    <xf numFmtId="3" fontId="6" fillId="8" borderId="33" xfId="0" applyNumberFormat="1" applyFont="1" applyFill="1" applyBorder="1" applyAlignment="1">
      <alignment horizontal="center" vertical="center"/>
    </xf>
    <xf numFmtId="10" fontId="6" fillId="8" borderId="33" xfId="0" applyNumberFormat="1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3" fontId="6" fillId="20" borderId="33" xfId="0" applyNumberFormat="1" applyFont="1" applyFill="1" applyBorder="1" applyAlignment="1">
      <alignment horizontal="center" vertical="center"/>
    </xf>
    <xf numFmtId="10" fontId="6" fillId="20" borderId="33" xfId="0" applyNumberFormat="1" applyFont="1" applyFill="1" applyBorder="1" applyAlignment="1">
      <alignment horizontal="center" vertical="center"/>
    </xf>
    <xf numFmtId="0" fontId="13" fillId="17" borderId="33" xfId="0" applyFont="1" applyFill="1" applyBorder="1" applyAlignment="1">
      <alignment horizontal="center" vertical="center"/>
    </xf>
    <xf numFmtId="49" fontId="12" fillId="20" borderId="33" xfId="0" applyNumberFormat="1" applyFont="1" applyFill="1" applyBorder="1" applyAlignment="1">
      <alignment horizontal="center" vertical="center"/>
    </xf>
    <xf numFmtId="10" fontId="12" fillId="20" borderId="33" xfId="0" applyNumberFormat="1" applyFont="1" applyFill="1" applyBorder="1" applyAlignment="1">
      <alignment horizontal="center" vertical="center"/>
    </xf>
    <xf numFmtId="0" fontId="13" fillId="25" borderId="33" xfId="0" applyFont="1" applyFill="1" applyBorder="1" applyAlignment="1">
      <alignment horizontal="center" vertical="center"/>
    </xf>
    <xf numFmtId="3" fontId="6" fillId="15" borderId="33" xfId="0" applyNumberFormat="1" applyFont="1" applyFill="1" applyBorder="1" applyAlignment="1">
      <alignment horizontal="center" vertical="center"/>
    </xf>
    <xf numFmtId="10" fontId="6" fillId="15" borderId="33" xfId="0" applyNumberFormat="1" applyFont="1" applyFill="1" applyBorder="1" applyAlignment="1">
      <alignment horizontal="center" vertical="center"/>
    </xf>
    <xf numFmtId="0" fontId="13" fillId="29" borderId="33" xfId="0" applyFont="1" applyFill="1" applyBorder="1" applyAlignment="1">
      <alignment horizontal="center" vertical="center"/>
    </xf>
    <xf numFmtId="0" fontId="13" fillId="21" borderId="33" xfId="0" applyFont="1" applyFill="1" applyBorder="1" applyAlignment="1">
      <alignment horizontal="center" vertical="center"/>
    </xf>
    <xf numFmtId="3" fontId="6" fillId="11" borderId="33" xfId="0" applyNumberFormat="1" applyFont="1" applyFill="1" applyBorder="1" applyAlignment="1">
      <alignment horizontal="center" vertical="center"/>
    </xf>
    <xf numFmtId="10" fontId="6" fillId="11" borderId="33" xfId="0" applyNumberFormat="1" applyFont="1" applyFill="1" applyBorder="1" applyAlignment="1">
      <alignment horizontal="center" vertical="center"/>
    </xf>
    <xf numFmtId="0" fontId="6" fillId="0" borderId="31" xfId="0" applyFont="1" applyBorder="1"/>
    <xf numFmtId="0" fontId="6" fillId="0" borderId="32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14" fillId="0" borderId="4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0" xfId="0" applyFont="1" applyBorder="1"/>
    <xf numFmtId="0" fontId="9" fillId="0" borderId="39" xfId="0" applyFont="1" applyBorder="1"/>
    <xf numFmtId="0" fontId="9" fillId="0" borderId="41" xfId="0" applyFont="1" applyBorder="1"/>
    <xf numFmtId="0" fontId="9" fillId="0" borderId="42" xfId="0" applyFont="1" applyBorder="1"/>
    <xf numFmtId="0" fontId="9" fillId="0" borderId="43" xfId="0" applyFont="1" applyBorder="1"/>
    <xf numFmtId="0" fontId="3" fillId="0" borderId="40" xfId="0" applyFont="1" applyBorder="1" applyAlignment="1"/>
    <xf numFmtId="0" fontId="0" fillId="0" borderId="32" xfId="0" applyFont="1" applyBorder="1" applyAlignment="1"/>
    <xf numFmtId="0" fontId="0" fillId="0" borderId="40" xfId="0" applyFont="1" applyBorder="1" applyAlignment="1"/>
    <xf numFmtId="0" fontId="0" fillId="0" borderId="42" xfId="0" applyFont="1" applyBorder="1" applyAlignment="1"/>
    <xf numFmtId="0" fontId="10" fillId="0" borderId="40" xfId="0" applyFont="1" applyBorder="1"/>
    <xf numFmtId="3" fontId="6" fillId="0" borderId="40" xfId="0" applyNumberFormat="1" applyFont="1" applyBorder="1"/>
    <xf numFmtId="0" fontId="8" fillId="0" borderId="32" xfId="0" applyFont="1" applyBorder="1"/>
    <xf numFmtId="0" fontId="8" fillId="6" borderId="20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/>
    </xf>
    <xf numFmtId="3" fontId="6" fillId="8" borderId="20" xfId="0" applyNumberFormat="1" applyFont="1" applyFill="1" applyBorder="1" applyAlignment="1">
      <alignment horizontal="center"/>
    </xf>
    <xf numFmtId="3" fontId="6" fillId="10" borderId="20" xfId="0" applyNumberFormat="1" applyFont="1" applyFill="1" applyBorder="1" applyAlignment="1">
      <alignment horizontal="center"/>
    </xf>
    <xf numFmtId="3" fontId="6" fillId="9" borderId="2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8" fillId="30" borderId="33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4" fontId="6" fillId="8" borderId="33" xfId="0" applyNumberFormat="1" applyFont="1" applyFill="1" applyBorder="1" applyAlignment="1">
      <alignment horizontal="center"/>
    </xf>
    <xf numFmtId="4" fontId="6" fillId="9" borderId="33" xfId="0" applyNumberFormat="1" applyFont="1" applyFill="1" applyBorder="1" applyAlignment="1">
      <alignment horizontal="center"/>
    </xf>
    <xf numFmtId="3" fontId="7" fillId="8" borderId="33" xfId="0" applyNumberFormat="1" applyFont="1" applyFill="1" applyBorder="1" applyAlignment="1">
      <alignment horizontal="center"/>
    </xf>
    <xf numFmtId="3" fontId="7" fillId="10" borderId="33" xfId="0" applyNumberFormat="1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 vertical="center"/>
    </xf>
    <xf numFmtId="3" fontId="6" fillId="9" borderId="33" xfId="0" applyNumberFormat="1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10" fontId="6" fillId="0" borderId="32" xfId="0" applyNumberFormat="1" applyFont="1" applyBorder="1"/>
    <xf numFmtId="4" fontId="6" fillId="9" borderId="33" xfId="0" applyNumberFormat="1" applyFont="1" applyFill="1" applyBorder="1" applyAlignment="1">
      <alignment horizontal="center" vertical="center"/>
    </xf>
    <xf numFmtId="10" fontId="6" fillId="9" borderId="33" xfId="0" applyNumberFormat="1" applyFont="1" applyFill="1" applyBorder="1" applyAlignment="1">
      <alignment horizontal="center" vertical="center"/>
    </xf>
    <xf numFmtId="49" fontId="6" fillId="9" borderId="33" xfId="0" applyNumberFormat="1" applyFont="1" applyFill="1" applyBorder="1" applyAlignment="1">
      <alignment horizontal="center"/>
    </xf>
    <xf numFmtId="4" fontId="6" fillId="10" borderId="33" xfId="0" applyNumberFormat="1" applyFont="1" applyFill="1" applyBorder="1" applyAlignment="1">
      <alignment horizontal="center"/>
    </xf>
    <xf numFmtId="4" fontId="6" fillId="40" borderId="33" xfId="0" applyNumberFormat="1" applyFont="1" applyFill="1" applyBorder="1" applyAlignment="1">
      <alignment horizontal="center" vertical="center"/>
    </xf>
    <xf numFmtId="10" fontId="6" fillId="40" borderId="33" xfId="0" applyNumberFormat="1" applyFont="1" applyFill="1" applyBorder="1" applyAlignment="1">
      <alignment horizontal="center" vertical="center"/>
    </xf>
    <xf numFmtId="4" fontId="6" fillId="40" borderId="33" xfId="0" applyNumberFormat="1" applyFont="1" applyFill="1" applyBorder="1" applyAlignment="1">
      <alignment horizontal="center"/>
    </xf>
    <xf numFmtId="4" fontId="6" fillId="15" borderId="33" xfId="0" applyNumberFormat="1" applyFont="1" applyFill="1" applyBorder="1" applyAlignment="1">
      <alignment horizontal="center" vertical="center"/>
    </xf>
    <xf numFmtId="4" fontId="6" fillId="15" borderId="33" xfId="0" applyNumberFormat="1" applyFont="1" applyFill="1" applyBorder="1" applyAlignment="1">
      <alignment horizontal="center"/>
    </xf>
    <xf numFmtId="4" fontId="6" fillId="14" borderId="33" xfId="0" applyNumberFormat="1" applyFont="1" applyFill="1" applyBorder="1" applyAlignment="1">
      <alignment horizontal="center" vertical="center"/>
    </xf>
    <xf numFmtId="4" fontId="6" fillId="14" borderId="33" xfId="0" applyNumberFormat="1" applyFont="1" applyFill="1" applyBorder="1" applyAlignment="1">
      <alignment horizontal="center"/>
    </xf>
    <xf numFmtId="4" fontId="6" fillId="11" borderId="33" xfId="0" applyNumberFormat="1" applyFont="1" applyFill="1" applyBorder="1" applyAlignment="1">
      <alignment horizontal="center" vertical="center"/>
    </xf>
    <xf numFmtId="4" fontId="6" fillId="11" borderId="33" xfId="0" applyNumberFormat="1" applyFont="1" applyFill="1" applyBorder="1" applyAlignment="1">
      <alignment horizontal="center"/>
    </xf>
    <xf numFmtId="0" fontId="1" fillId="0" borderId="0" xfId="0" applyFont="1" applyAlignment="1"/>
    <xf numFmtId="0" fontId="17" fillId="4" borderId="3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7" fillId="4" borderId="32" xfId="0" applyFont="1" applyFill="1" applyBorder="1" applyAlignment="1"/>
    <xf numFmtId="0" fontId="17" fillId="4" borderId="40" xfId="0" applyFont="1" applyFill="1" applyBorder="1" applyAlignment="1"/>
    <xf numFmtId="0" fontId="1" fillId="4" borderId="32" xfId="0" applyFont="1" applyFill="1" applyBorder="1" applyAlignment="1"/>
    <xf numFmtId="0" fontId="1" fillId="4" borderId="40" xfId="0" applyFont="1" applyFill="1" applyBorder="1" applyAlignment="1"/>
    <xf numFmtId="0" fontId="1" fillId="4" borderId="32" xfId="0" applyFont="1" applyFill="1" applyBorder="1" applyAlignment="1">
      <alignment wrapText="1"/>
    </xf>
    <xf numFmtId="0" fontId="1" fillId="4" borderId="40" xfId="0" applyFont="1" applyFill="1" applyBorder="1" applyAlignment="1">
      <alignment wrapText="1"/>
    </xf>
    <xf numFmtId="0" fontId="1" fillId="41" borderId="0" xfId="0" applyFont="1" applyFill="1" applyAlignment="1"/>
    <xf numFmtId="0" fontId="19" fillId="42" borderId="33" xfId="0" applyFont="1" applyFill="1" applyBorder="1" applyAlignment="1">
      <alignment horizontal="center"/>
    </xf>
    <xf numFmtId="0" fontId="19" fillId="42" borderId="33" xfId="0" applyFont="1" applyFill="1" applyBorder="1" applyAlignment="1">
      <alignment horizontal="center" vertical="center"/>
    </xf>
    <xf numFmtId="0" fontId="15" fillId="41" borderId="33" xfId="0" applyFont="1" applyFill="1" applyBorder="1" applyAlignment="1">
      <alignment horizontal="center"/>
    </xf>
    <xf numFmtId="10" fontId="1" fillId="7" borderId="33" xfId="0" applyNumberFormat="1" applyFont="1" applyFill="1" applyBorder="1" applyAlignment="1">
      <alignment horizontal="center"/>
    </xf>
    <xf numFmtId="0" fontId="13" fillId="42" borderId="33" xfId="0" applyFont="1" applyFill="1" applyBorder="1" applyAlignment="1">
      <alignment horizontal="center" vertical="center"/>
    </xf>
    <xf numFmtId="0" fontId="13" fillId="42" borderId="3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4" borderId="46" xfId="0" applyFont="1" applyFill="1" applyBorder="1" applyAlignment="1">
      <alignment horizontal="center" wrapText="1"/>
    </xf>
    <xf numFmtId="0" fontId="4" fillId="4" borderId="40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0" fillId="0" borderId="39" xfId="0" applyFont="1" applyBorder="1" applyAlignment="1"/>
    <xf numFmtId="0" fontId="0" fillId="0" borderId="41" xfId="0" applyFont="1" applyBorder="1" applyAlignment="1"/>
    <xf numFmtId="0" fontId="0" fillId="0" borderId="43" xfId="0" applyFont="1" applyBorder="1" applyAlignment="1"/>
    <xf numFmtId="0" fontId="6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19" borderId="18" xfId="0" applyFont="1" applyFill="1" applyBorder="1" applyAlignment="1">
      <alignment horizontal="left" wrapText="1"/>
    </xf>
    <xf numFmtId="0" fontId="13" fillId="32" borderId="18" xfId="0" applyFont="1" applyFill="1" applyBorder="1" applyAlignment="1">
      <alignment horizontal="left" wrapText="1"/>
    </xf>
    <xf numFmtId="0" fontId="13" fillId="18" borderId="18" xfId="0" applyFont="1" applyFill="1" applyBorder="1" applyAlignment="1">
      <alignment horizontal="left" wrapText="1"/>
    </xf>
    <xf numFmtId="0" fontId="8" fillId="17" borderId="18" xfId="0" applyFont="1" applyFill="1" applyBorder="1" applyAlignment="1">
      <alignment horizontal="left" wrapText="1"/>
    </xf>
    <xf numFmtId="0" fontId="8" fillId="25" borderId="18" xfId="0" applyFont="1" applyFill="1" applyBorder="1" applyAlignment="1">
      <alignment horizontal="left" wrapText="1"/>
    </xf>
    <xf numFmtId="0" fontId="8" fillId="29" borderId="18" xfId="0" applyFont="1" applyFill="1" applyBorder="1" applyAlignment="1">
      <alignment horizontal="left" wrapText="1"/>
    </xf>
    <xf numFmtId="0" fontId="8" fillId="21" borderId="18" xfId="0" applyFont="1" applyFill="1" applyBorder="1" applyAlignment="1">
      <alignment horizontal="left" wrapText="1"/>
    </xf>
    <xf numFmtId="0" fontId="13" fillId="19" borderId="33" xfId="0" applyFont="1" applyFill="1" applyBorder="1" applyAlignment="1">
      <alignment horizontal="center" wrapText="1"/>
    </xf>
    <xf numFmtId="0" fontId="8" fillId="17" borderId="33" xfId="0" applyFont="1" applyFill="1" applyBorder="1" applyAlignment="1">
      <alignment horizontal="center" wrapText="1"/>
    </xf>
    <xf numFmtId="0" fontId="13" fillId="25" borderId="33" xfId="0" applyFont="1" applyFill="1" applyBorder="1" applyAlignment="1">
      <alignment horizontal="center" wrapText="1"/>
    </xf>
    <xf numFmtId="0" fontId="13" fillId="29" borderId="33" xfId="0" applyFont="1" applyFill="1" applyBorder="1" applyAlignment="1">
      <alignment horizontal="center" wrapText="1"/>
    </xf>
    <xf numFmtId="0" fontId="8" fillId="21" borderId="33" xfId="0" applyFont="1" applyFill="1" applyBorder="1" applyAlignment="1">
      <alignment horizontal="center" wrapText="1"/>
    </xf>
    <xf numFmtId="0" fontId="0" fillId="41" borderId="0" xfId="0" applyFont="1" applyFill="1" applyAlignment="1"/>
    <xf numFmtId="0" fontId="7" fillId="18" borderId="33" xfId="0" applyFont="1" applyFill="1" applyBorder="1" applyAlignment="1">
      <alignment horizontal="left" wrapText="1"/>
    </xf>
    <xf numFmtId="0" fontId="0" fillId="41" borderId="32" xfId="0" applyFont="1" applyFill="1" applyBorder="1" applyAlignment="1"/>
    <xf numFmtId="0" fontId="5" fillId="0" borderId="0" xfId="0" applyFont="1" applyAlignment="1">
      <alignment vertical="center"/>
    </xf>
    <xf numFmtId="0" fontId="8" fillId="45" borderId="33" xfId="0" applyFont="1" applyFill="1" applyBorder="1" applyAlignment="1">
      <alignment horizontal="center" vertical="center"/>
    </xf>
    <xf numFmtId="0" fontId="8" fillId="46" borderId="33" xfId="0" applyFont="1" applyFill="1" applyBorder="1" applyAlignment="1">
      <alignment horizontal="center" vertical="center"/>
    </xf>
    <xf numFmtId="0" fontId="8" fillId="47" borderId="33" xfId="0" applyFont="1" applyFill="1" applyBorder="1" applyAlignment="1">
      <alignment horizontal="center" vertical="center"/>
    </xf>
    <xf numFmtId="0" fontId="8" fillId="47" borderId="20" xfId="0" applyFont="1" applyFill="1" applyBorder="1" applyAlignment="1">
      <alignment horizontal="center" wrapText="1"/>
    </xf>
    <xf numFmtId="0" fontId="8" fillId="49" borderId="20" xfId="0" applyFont="1" applyFill="1" applyBorder="1" applyAlignment="1">
      <alignment horizontal="center" wrapText="1"/>
    </xf>
    <xf numFmtId="0" fontId="8" fillId="45" borderId="20" xfId="0" applyFont="1" applyFill="1" applyBorder="1" applyAlignment="1">
      <alignment horizontal="center" wrapText="1"/>
    </xf>
    <xf numFmtId="0" fontId="13" fillId="42" borderId="44" xfId="0" applyFont="1" applyFill="1" applyBorder="1" applyAlignment="1">
      <alignment horizontal="center"/>
    </xf>
    <xf numFmtId="0" fontId="7" fillId="42" borderId="33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6" fillId="0" borderId="57" xfId="0" applyFont="1" applyBorder="1"/>
    <xf numFmtId="0" fontId="8" fillId="43" borderId="33" xfId="0" applyFont="1" applyFill="1" applyBorder="1" applyAlignment="1">
      <alignment horizontal="center" vertical="center"/>
    </xf>
    <xf numFmtId="0" fontId="3" fillId="41" borderId="33" xfId="0" applyFont="1" applyFill="1" applyBorder="1"/>
    <xf numFmtId="0" fontId="8" fillId="42" borderId="33" xfId="0" applyFont="1" applyFill="1" applyBorder="1" applyAlignment="1">
      <alignment horizontal="center"/>
    </xf>
    <xf numFmtId="0" fontId="8" fillId="18" borderId="33" xfId="0" applyFont="1" applyFill="1" applyBorder="1" applyAlignment="1">
      <alignment horizontal="left" vertical="center"/>
    </xf>
    <xf numFmtId="0" fontId="8" fillId="18" borderId="33" xfId="0" applyFont="1" applyFill="1" applyBorder="1" applyAlignment="1">
      <alignment horizontal="left" vertical="center" wrapText="1"/>
    </xf>
    <xf numFmtId="0" fontId="8" fillId="19" borderId="33" xfId="0" applyFont="1" applyFill="1" applyBorder="1" applyAlignment="1">
      <alignment horizontal="left" vertical="center"/>
    </xf>
    <xf numFmtId="0" fontId="8" fillId="19" borderId="33" xfId="0" applyFont="1" applyFill="1" applyBorder="1" applyAlignment="1">
      <alignment horizontal="left" vertical="center" wrapText="1"/>
    </xf>
    <xf numFmtId="0" fontId="8" fillId="20" borderId="33" xfId="0" applyFont="1" applyFill="1" applyBorder="1" applyAlignment="1">
      <alignment horizontal="left" vertical="center"/>
    </xf>
    <xf numFmtId="3" fontId="6" fillId="10" borderId="33" xfId="0" applyNumberFormat="1" applyFont="1" applyFill="1" applyBorder="1" applyAlignment="1">
      <alignment horizontal="center"/>
    </xf>
    <xf numFmtId="0" fontId="8" fillId="20" borderId="33" xfId="0" applyFont="1" applyFill="1" applyBorder="1" applyAlignment="1">
      <alignment horizontal="left" vertical="center" wrapText="1"/>
    </xf>
    <xf numFmtId="0" fontId="8" fillId="36" borderId="33" xfId="0" applyFont="1" applyFill="1" applyBorder="1" applyAlignment="1">
      <alignment horizontal="left" vertical="center" wrapText="1"/>
    </xf>
    <xf numFmtId="3" fontId="6" fillId="37" borderId="33" xfId="0" applyNumberFormat="1" applyFont="1" applyFill="1" applyBorder="1" applyAlignment="1">
      <alignment horizontal="center"/>
    </xf>
    <xf numFmtId="0" fontId="8" fillId="25" borderId="33" xfId="0" applyFont="1" applyFill="1" applyBorder="1" applyAlignment="1">
      <alignment horizontal="left" vertical="center" wrapText="1"/>
    </xf>
    <xf numFmtId="0" fontId="6" fillId="15" borderId="33" xfId="0" applyFont="1" applyFill="1" applyBorder="1" applyAlignment="1">
      <alignment horizontal="center"/>
    </xf>
    <xf numFmtId="3" fontId="6" fillId="15" borderId="33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center"/>
    </xf>
    <xf numFmtId="3" fontId="6" fillId="34" borderId="33" xfId="0" applyNumberFormat="1" applyFont="1" applyFill="1" applyBorder="1" applyAlignment="1">
      <alignment horizontal="center"/>
    </xf>
    <xf numFmtId="3" fontId="6" fillId="39" borderId="33" xfId="0" applyNumberFormat="1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3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3" fillId="0" borderId="32" xfId="0" applyFont="1" applyBorder="1"/>
    <xf numFmtId="0" fontId="3" fillId="0" borderId="40" xfId="0" applyFont="1" applyBorder="1"/>
    <xf numFmtId="0" fontId="3" fillId="0" borderId="39" xfId="0" applyFont="1" applyBorder="1"/>
    <xf numFmtId="0" fontId="1" fillId="4" borderId="0" xfId="0" applyFont="1" applyFill="1" applyAlignment="1">
      <alignment horizontal="left"/>
    </xf>
    <xf numFmtId="0" fontId="1" fillId="0" borderId="0" xfId="0" applyFont="1" applyAlignment="1"/>
    <xf numFmtId="0" fontId="15" fillId="0" borderId="17" xfId="0" applyFont="1" applyBorder="1"/>
    <xf numFmtId="0" fontId="14" fillId="2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3" borderId="14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7" fillId="4" borderId="0" xfId="0" applyFont="1" applyFill="1" applyAlignment="1"/>
    <xf numFmtId="0" fontId="16" fillId="2" borderId="0" xfId="0" applyFont="1" applyFill="1" applyAlignment="1">
      <alignment horizontal="center"/>
    </xf>
    <xf numFmtId="0" fontId="19" fillId="0" borderId="18" xfId="0" applyFont="1" applyBorder="1" applyAlignment="1">
      <alignment horizontal="center"/>
    </xf>
    <xf numFmtId="0" fontId="15" fillId="0" borderId="19" xfId="0" applyFont="1" applyBorder="1"/>
    <xf numFmtId="0" fontId="11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6" borderId="34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0" fillId="17" borderId="33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vertical="center"/>
    </xf>
    <xf numFmtId="3" fontId="1" fillId="27" borderId="44" xfId="0" applyNumberFormat="1" applyFont="1" applyFill="1" applyBorder="1" applyAlignment="1">
      <alignment horizontal="center" vertical="center"/>
    </xf>
    <xf numFmtId="3" fontId="1" fillId="27" borderId="45" xfId="0" applyNumberFormat="1" applyFont="1" applyFill="1" applyBorder="1" applyAlignment="1">
      <alignment horizontal="center" vertical="center"/>
    </xf>
    <xf numFmtId="3" fontId="1" fillId="28" borderId="44" xfId="0" applyNumberFormat="1" applyFont="1" applyFill="1" applyBorder="1" applyAlignment="1">
      <alignment horizontal="center" vertical="center"/>
    </xf>
    <xf numFmtId="3" fontId="1" fillId="28" borderId="45" xfId="0" applyNumberFormat="1" applyFont="1" applyFill="1" applyBorder="1" applyAlignment="1">
      <alignment horizontal="center" vertical="center"/>
    </xf>
    <xf numFmtId="10" fontId="1" fillId="28" borderId="44" xfId="0" applyNumberFormat="1" applyFont="1" applyFill="1" applyBorder="1" applyAlignment="1">
      <alignment horizontal="center" vertical="center"/>
    </xf>
    <xf numFmtId="10" fontId="1" fillId="28" borderId="45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left" vertical="center" wrapText="1"/>
    </xf>
    <xf numFmtId="0" fontId="1" fillId="41" borderId="3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left" wrapText="1"/>
    </xf>
    <xf numFmtId="0" fontId="13" fillId="42" borderId="33" xfId="0" applyFont="1" applyFill="1" applyBorder="1" applyAlignment="1">
      <alignment horizontal="center" vertical="center"/>
    </xf>
    <xf numFmtId="3" fontId="12" fillId="31" borderId="33" xfId="0" applyNumberFormat="1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1" fontId="6" fillId="28" borderId="33" xfId="0" applyNumberFormat="1" applyFont="1" applyFill="1" applyBorder="1" applyAlignment="1">
      <alignment horizontal="center" vertical="center"/>
    </xf>
    <xf numFmtId="10" fontId="6" fillId="28" borderId="33" xfId="0" applyNumberFormat="1" applyFont="1" applyFill="1" applyBorder="1" applyAlignment="1">
      <alignment horizontal="center" vertical="center"/>
    </xf>
    <xf numFmtId="0" fontId="13" fillId="42" borderId="34" xfId="0" applyFont="1" applyFill="1" applyBorder="1" applyAlignment="1">
      <alignment horizontal="center" vertical="center"/>
    </xf>
    <xf numFmtId="0" fontId="13" fillId="42" borderId="3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left"/>
    </xf>
    <xf numFmtId="0" fontId="17" fillId="4" borderId="40" xfId="0" applyFont="1" applyFill="1" applyBorder="1" applyAlignment="1">
      <alignment horizontal="left"/>
    </xf>
    <xf numFmtId="0" fontId="8" fillId="16" borderId="33" xfId="0" applyFont="1" applyFill="1" applyBorder="1" applyAlignment="1">
      <alignment horizontal="center" vertical="center"/>
    </xf>
    <xf numFmtId="0" fontId="3" fillId="7" borderId="33" xfId="0" applyFont="1" applyFill="1" applyBorder="1"/>
    <xf numFmtId="0" fontId="8" fillId="35" borderId="33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/>
    </xf>
    <xf numFmtId="0" fontId="16" fillId="3" borderId="40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left" wrapText="1"/>
    </xf>
    <xf numFmtId="0" fontId="6" fillId="43" borderId="33" xfId="0" applyFont="1" applyFill="1" applyBorder="1" applyAlignment="1">
      <alignment horizontal="center" vertical="center"/>
    </xf>
    <xf numFmtId="0" fontId="3" fillId="41" borderId="33" xfId="0" applyFont="1" applyFill="1" applyBorder="1"/>
    <xf numFmtId="0" fontId="6" fillId="19" borderId="33" xfId="0" applyFont="1" applyFill="1" applyBorder="1" applyAlignment="1">
      <alignment horizontal="center" vertical="center" textRotation="90"/>
    </xf>
    <xf numFmtId="0" fontId="3" fillId="7" borderId="33" xfId="0" applyFont="1" applyFill="1" applyBorder="1" applyAlignment="1">
      <alignment vertical="center" textRotation="90"/>
    </xf>
    <xf numFmtId="0" fontId="6" fillId="35" borderId="33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wrapText="1"/>
    </xf>
    <xf numFmtId="4" fontId="6" fillId="28" borderId="33" xfId="0" applyNumberFormat="1" applyFont="1" applyFill="1" applyBorder="1" applyAlignment="1">
      <alignment horizontal="center" vertical="center"/>
    </xf>
    <xf numFmtId="4" fontId="6" fillId="31" borderId="33" xfId="0" applyNumberFormat="1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horizontal="center" vertical="center"/>
    </xf>
    <xf numFmtId="0" fontId="8" fillId="42" borderId="33" xfId="0" applyFont="1" applyFill="1" applyBorder="1" applyAlignment="1">
      <alignment horizontal="center"/>
    </xf>
    <xf numFmtId="0" fontId="8" fillId="43" borderId="27" xfId="0" applyFont="1" applyFill="1" applyBorder="1" applyAlignment="1">
      <alignment horizontal="center" vertical="center"/>
    </xf>
    <xf numFmtId="0" fontId="3" fillId="41" borderId="29" xfId="0" applyFont="1" applyFill="1" applyBorder="1"/>
    <xf numFmtId="0" fontId="8" fillId="44" borderId="18" xfId="0" applyFont="1" applyFill="1" applyBorder="1" applyAlignment="1">
      <alignment horizontal="center"/>
    </xf>
    <xf numFmtId="0" fontId="3" fillId="41" borderId="28" xfId="0" applyFont="1" applyFill="1" applyBorder="1"/>
    <xf numFmtId="0" fontId="3" fillId="41" borderId="19" xfId="0" applyFont="1" applyFill="1" applyBorder="1"/>
    <xf numFmtId="0" fontId="8" fillId="48" borderId="2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/>
    </xf>
    <xf numFmtId="0" fontId="8" fillId="43" borderId="33" xfId="0" applyFont="1" applyFill="1" applyBorder="1" applyAlignment="1">
      <alignment horizontal="center" vertical="center"/>
    </xf>
    <xf numFmtId="0" fontId="8" fillId="44" borderId="33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left" vertical="center" wrapText="1"/>
    </xf>
    <xf numFmtId="0" fontId="3" fillId="7" borderId="33" xfId="0" applyFont="1" applyFill="1" applyBorder="1" applyAlignment="1">
      <alignment horizontal="left"/>
    </xf>
    <xf numFmtId="0" fontId="8" fillId="17" borderId="3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3F3"/>
      <color rgb="FFCC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GB"/>
              <a:t>Distribución general de la tierra por aprovechamiento de Baeza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'01Distribuciontierras'!$F$46</c:f>
              <c:strCache>
                <c:ptCount val="1"/>
                <c:pt idx="0">
                  <c:v>Porcentaje del total</c:v>
                </c:pt>
              </c:strCache>
            </c:strRef>
          </c:tx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3A72-47C7-AAF9-27ADE943C75A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3A72-47C7-AAF9-27ADE943C75A}"/>
              </c:ext>
            </c:extLst>
          </c:dPt>
          <c:dPt>
            <c:idx val="2"/>
            <c:bubble3D val="0"/>
            <c:spPr>
              <a:solidFill>
                <a:srgbClr val="D9E2F3"/>
              </a:solidFill>
            </c:spPr>
            <c:extLst>
              <c:ext xmlns:c16="http://schemas.microsoft.com/office/drawing/2014/chart" uri="{C3380CC4-5D6E-409C-BE32-E72D297353CC}">
                <c16:uniqueId val="{00000005-3A72-47C7-AAF9-27ADE943C75A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3A72-47C7-AAF9-27ADE943C75A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9-3A72-47C7-AAF9-27ADE943C75A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B-3A72-47C7-AAF9-27ADE943C75A}"/>
              </c:ext>
            </c:extLst>
          </c:dPt>
          <c:dPt>
            <c:idx val="6"/>
            <c:bubble3D val="0"/>
            <c:spPr>
              <a:solidFill>
                <a:srgbClr val="8CB9E2"/>
              </a:solidFill>
            </c:spPr>
            <c:extLst>
              <c:ext xmlns:c16="http://schemas.microsoft.com/office/drawing/2014/chart" uri="{C3380CC4-5D6E-409C-BE32-E72D297353CC}">
                <c16:uniqueId val="{0000000D-3A72-47C7-AAF9-27ADE943C75A}"/>
              </c:ext>
            </c:extLst>
          </c:dPt>
          <c:dPt>
            <c:idx val="7"/>
            <c:bubble3D val="0"/>
            <c:spPr>
              <a:solidFill>
                <a:srgbClr val="F2A46F"/>
              </a:solidFill>
            </c:spPr>
            <c:extLst>
              <c:ext xmlns:c16="http://schemas.microsoft.com/office/drawing/2014/chart" uri="{C3380CC4-5D6E-409C-BE32-E72D297353CC}">
                <c16:uniqueId val="{0000000F-3A72-47C7-AAF9-27ADE943C75A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11-3A72-47C7-AAF9-27ADE943C75A}"/>
              </c:ext>
            </c:extLst>
          </c:dPt>
          <c:dPt>
            <c:idx val="9"/>
            <c:bubble3D val="0"/>
            <c:spPr>
              <a:solidFill>
                <a:srgbClr val="FFD34D"/>
              </a:solidFill>
            </c:spPr>
            <c:extLst>
              <c:ext xmlns:c16="http://schemas.microsoft.com/office/drawing/2014/chart" uri="{C3380CC4-5D6E-409C-BE32-E72D297353CC}">
                <c16:uniqueId val="{00000013-3A72-47C7-AAF9-27ADE943C75A}"/>
              </c:ext>
            </c:extLst>
          </c:dPt>
          <c:cat>
            <c:strRef>
              <c:f>'01Distribuciontierras'!$C$47:$C$56</c:f>
              <c:strCache>
                <c:ptCount val="10"/>
                <c:pt idx="0">
                  <c:v>Tierras ocupadas por cultivos herbáceos</c:v>
                </c:pt>
                <c:pt idx="1">
                  <c:v>Barbechos y otras tierras no ocupadas</c:v>
                </c:pt>
                <c:pt idx="2">
                  <c:v>Tierras ocupadas por cultivos leñosos</c:v>
                </c:pt>
                <c:pt idx="3">
                  <c:v>Pastizales</c:v>
                </c:pt>
                <c:pt idx="4">
                  <c:v>Monte maderable</c:v>
                </c:pt>
                <c:pt idx="5">
                  <c:v>Monte abierto</c:v>
                </c:pt>
                <c:pt idx="6">
                  <c:v>Monte leñoso</c:v>
                </c:pt>
                <c:pt idx="7">
                  <c:v>Terreno improductivo</c:v>
                </c:pt>
                <c:pt idx="8">
                  <c:v>Superficie no agrícola</c:v>
                </c:pt>
                <c:pt idx="9">
                  <c:v>Ríos y lagos</c:v>
                </c:pt>
              </c:strCache>
            </c:strRef>
          </c:cat>
          <c:val>
            <c:numRef>
              <c:f>'01Distribuciontierras'!$F$47:$F$56</c:f>
              <c:numCache>
                <c:formatCode>0.00%</c:formatCode>
                <c:ptCount val="10"/>
                <c:pt idx="0">
                  <c:v>1.652240935745607E-2</c:v>
                </c:pt>
                <c:pt idx="1">
                  <c:v>5.2854419898134535E-3</c:v>
                </c:pt>
                <c:pt idx="2">
                  <c:v>0.85383922340613883</c:v>
                </c:pt>
                <c:pt idx="3">
                  <c:v>1.4581966273995144E-2</c:v>
                </c:pt>
                <c:pt idx="4">
                  <c:v>5.2125321584434786E-3</c:v>
                </c:pt>
                <c:pt idx="5">
                  <c:v>7.494089095813933E-4</c:v>
                </c:pt>
                <c:pt idx="6">
                  <c:v>9.8683456759262149E-3</c:v>
                </c:pt>
                <c:pt idx="7">
                  <c:v>3.3305210969804905E-2</c:v>
                </c:pt>
                <c:pt idx="8">
                  <c:v>4.3661531731400173E-2</c:v>
                </c:pt>
                <c:pt idx="9">
                  <c:v>1.6973929527440132E-2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A72-47C7-AAF9-27ADE943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zero"/>
    <c:showDLblsOverMax val="1"/>
  </c:chart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F1-490B-8812-134C1FA69D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F1-490B-8812-134C1FA69D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F1-490B-8812-134C1FA69D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F1-490B-8812-134C1FA69D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F1-490B-8812-134C1FA69D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F1-490B-8812-134C1FA69D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F1-490B-8812-134C1FA69DD8}"/>
              </c:ext>
            </c:extLst>
          </c:dPt>
          <c:cat>
            <c:strRef>
              <c:f>'07UDsGan'!$C$37:$C$43</c:f>
              <c:strCache>
                <c:ptCount val="7"/>
                <c:pt idx="0">
                  <c:v>Bovinos. Unidades ganaderas</c:v>
                </c:pt>
                <c:pt idx="1">
                  <c:v>Ovino.  Unidades ganaderas</c:v>
                </c:pt>
                <c:pt idx="2">
                  <c:v>Caprino. Unidades ganaderas</c:v>
                </c:pt>
                <c:pt idx="3">
                  <c:v>Equinos. Unidades ganaderas</c:v>
                </c:pt>
                <c:pt idx="4">
                  <c:v>Porcino. Total. Unidades ganaderas</c:v>
                </c:pt>
                <c:pt idx="5">
                  <c:v>Aves. Total. Unidades ganaderas</c:v>
                </c:pt>
                <c:pt idx="6">
                  <c:v>Conejas madres. Unidades ganaderas</c:v>
                </c:pt>
              </c:strCache>
            </c:strRef>
          </c:cat>
          <c:val>
            <c:numRef>
              <c:f>'07UDsGan'!$E$37:$E$43</c:f>
              <c:numCache>
                <c:formatCode>0.00%</c:formatCode>
                <c:ptCount val="7"/>
                <c:pt idx="0">
                  <c:v>2.8366958540109437E-2</c:v>
                </c:pt>
                <c:pt idx="1">
                  <c:v>2.3964457495178469E-2</c:v>
                </c:pt>
                <c:pt idx="2">
                  <c:v>5.2405675089057828E-3</c:v>
                </c:pt>
                <c:pt idx="3">
                  <c:v>7.2137366519350859E-3</c:v>
                </c:pt>
                <c:pt idx="4">
                  <c:v>0.37258037481726974</c:v>
                </c:pt>
                <c:pt idx="5">
                  <c:v>0.56263188938371356</c:v>
                </c:pt>
                <c:pt idx="6">
                  <c:v>2.1216872505691427E-6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1-4EE1-A715-91883AE7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C8-4C4B-831B-41A1EC3B12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C8-4C4B-831B-41A1EC3B12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('07UDsGan'!$G$38:$G$39,'07UDsGan'!$G$42)</c15:sqref>
                  </c15:fullRef>
                </c:ext>
              </c:extLst>
              <c:f>('07UDsGan'!$G$38,'07UDsGan'!$G$42)</c:f>
              <c:strCache>
                <c:ptCount val="2"/>
                <c:pt idx="0">
                  <c:v>Ovino+caprino. Unidades ganaderas</c:v>
                </c:pt>
                <c:pt idx="1">
                  <c:v>Aves. Unidades ganaderas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('07UDsGan'!$I$38:$I$39,'07UDsGan'!$I$42)</c15:sqref>
                  </c15:fullRef>
                </c:ext>
              </c:extLst>
              <c:f>('07UDsGan'!$I$38,'07UDsGan'!$I$42)</c:f>
              <c:numCache>
                <c:formatCode>0.00%</c:formatCode>
                <c:ptCount val="2"/>
                <c:pt idx="0">
                  <c:v>0.16270280500324028</c:v>
                </c:pt>
                <c:pt idx="1">
                  <c:v>0.8372971949967597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63C-4430-BA31-CBCCDC0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Arial"/>
              </a:defRPr>
            </a:pPr>
            <a:r>
              <a:rPr lang="en-GB" sz="1400" b="1" i="0">
                <a:solidFill>
                  <a:sysClr val="windowText" lastClr="000000"/>
                </a:solidFill>
                <a:latin typeface="Arial"/>
              </a:rPr>
              <a:t>Evolución de las actuaciones protegidas de vivienda y suelo en Baeza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Viviendas con destino al alquiler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'08Viviendaprot'!$C$41:$C$57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'08Viviendaprot'!$D$41:$D$57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19</c:v>
                </c:pt>
                <c:pt idx="2">
                  <c:v>1</c:v>
                </c:pt>
                <c:pt idx="3">
                  <c:v>16</c:v>
                </c:pt>
                <c:pt idx="4">
                  <c:v>47</c:v>
                </c:pt>
                <c:pt idx="5">
                  <c:v>4</c:v>
                </c:pt>
                <c:pt idx="6" formatCode="General">
                  <c:v>0</c:v>
                </c:pt>
                <c:pt idx="7">
                  <c:v>1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4</c:v>
                </c:pt>
                <c:pt idx="11">
                  <c:v>31</c:v>
                </c:pt>
                <c:pt idx="12">
                  <c:v>25</c:v>
                </c:pt>
                <c:pt idx="13">
                  <c:v>34</c:v>
                </c:pt>
                <c:pt idx="14">
                  <c:v>4</c:v>
                </c:pt>
                <c:pt idx="15">
                  <c:v>56</c:v>
                </c:pt>
                <c:pt idx="1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37-4A3A-BB0A-EF87969E0489}"/>
            </c:ext>
          </c:extLst>
        </c:ser>
        <c:ser>
          <c:idx val="1"/>
          <c:order val="1"/>
          <c:tx>
            <c:v>Viviendas con destino a la venta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'08Viviendaprot'!$C$41:$C$57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'08Viviendaprot'!$E$41:$E$57</c:f>
              <c:numCache>
                <c:formatCode>#,##0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55</c:v>
                </c:pt>
                <c:pt idx="5" formatCode="General">
                  <c:v>0</c:v>
                </c:pt>
                <c:pt idx="6">
                  <c:v>1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7-4A3A-BB0A-EF87969E0489}"/>
            </c:ext>
          </c:extLst>
        </c:ser>
        <c:ser>
          <c:idx val="2"/>
          <c:order val="2"/>
          <c:tx>
            <c:v>Rehabilitación de viviendas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'08Viviendaprot'!$C$41:$C$57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'08Viviendaprot'!$F$41:$F$57</c:f>
              <c:numCache>
                <c:formatCode>#,##0</c:formatCode>
                <c:ptCount val="17"/>
                <c:pt idx="0">
                  <c:v>59</c:v>
                </c:pt>
                <c:pt idx="1">
                  <c:v>57</c:v>
                </c:pt>
                <c:pt idx="2">
                  <c:v>150</c:v>
                </c:pt>
                <c:pt idx="3">
                  <c:v>213</c:v>
                </c:pt>
                <c:pt idx="4">
                  <c:v>104</c:v>
                </c:pt>
                <c:pt idx="5">
                  <c:v>39</c:v>
                </c:pt>
                <c:pt idx="6">
                  <c:v>2</c:v>
                </c:pt>
                <c:pt idx="7">
                  <c:v>17</c:v>
                </c:pt>
                <c:pt idx="8">
                  <c:v>17</c:v>
                </c:pt>
                <c:pt idx="9">
                  <c:v>3</c:v>
                </c:pt>
                <c:pt idx="10">
                  <c:v>260</c:v>
                </c:pt>
                <c:pt idx="11">
                  <c:v>15</c:v>
                </c:pt>
                <c:pt idx="12">
                  <c:v>11</c:v>
                </c:pt>
                <c:pt idx="13">
                  <c:v>3</c:v>
                </c:pt>
                <c:pt idx="14">
                  <c:v>12</c:v>
                </c:pt>
                <c:pt idx="15" formatCode="General">
                  <c:v>0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37-4A3A-BB0A-EF87969E0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664413"/>
        <c:axId val="511537363"/>
      </c:lineChart>
      <c:catAx>
        <c:axId val="7276644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511537363"/>
        <c:crosses val="autoZero"/>
        <c:auto val="1"/>
        <c:lblAlgn val="ctr"/>
        <c:lblOffset val="100"/>
        <c:noMultiLvlLbl val="1"/>
      </c:catAx>
      <c:valAx>
        <c:axId val="5115373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727664413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Arial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Arial"/>
              </a:defRPr>
            </a:pPr>
            <a:r>
              <a:rPr lang="en-GB" sz="1400" b="1" i="0">
                <a:solidFill>
                  <a:srgbClr val="757575"/>
                </a:solidFill>
                <a:latin typeface="Arial"/>
              </a:rPr>
              <a:t>Transacciones inmobiliarias según régimen de protección en Baeza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Vivienda libre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'09Transacinmo'!$D$37:$D$52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'09Transacinmo'!$E$37:$E$52</c:f>
              <c:numCache>
                <c:formatCode>#,##0</c:formatCode>
                <c:ptCount val="16"/>
                <c:pt idx="0">
                  <c:v>384</c:v>
                </c:pt>
                <c:pt idx="1">
                  <c:v>374</c:v>
                </c:pt>
                <c:pt idx="2">
                  <c:v>359</c:v>
                </c:pt>
                <c:pt idx="3">
                  <c:v>217</c:v>
                </c:pt>
                <c:pt idx="4">
                  <c:v>161</c:v>
                </c:pt>
                <c:pt idx="5">
                  <c:v>175</c:v>
                </c:pt>
                <c:pt idx="6">
                  <c:v>101</c:v>
                </c:pt>
                <c:pt idx="7">
                  <c:v>72</c:v>
                </c:pt>
                <c:pt idx="8">
                  <c:v>67</c:v>
                </c:pt>
                <c:pt idx="9">
                  <c:v>77</c:v>
                </c:pt>
                <c:pt idx="10">
                  <c:v>106</c:v>
                </c:pt>
                <c:pt idx="11">
                  <c:v>104</c:v>
                </c:pt>
                <c:pt idx="12">
                  <c:v>124</c:v>
                </c:pt>
                <c:pt idx="13">
                  <c:v>138</c:v>
                </c:pt>
                <c:pt idx="14">
                  <c:v>123</c:v>
                </c:pt>
                <c:pt idx="15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4-4B2A-A7ED-93466C412F6B}"/>
            </c:ext>
          </c:extLst>
        </c:ser>
        <c:ser>
          <c:idx val="1"/>
          <c:order val="1"/>
          <c:tx>
            <c:v>Vivienda protegida</c:v>
          </c:tx>
          <c:spPr>
            <a:ln w="28575" cmpd="sng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'09Transacinmo'!$D$37:$D$52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'09Transacinmo'!$F$37:$F$52</c:f>
              <c:numCache>
                <c:formatCode>#,##0</c:formatCode>
                <c:ptCount val="16"/>
                <c:pt idx="0">
                  <c:v>14</c:v>
                </c:pt>
                <c:pt idx="1">
                  <c:v>16</c:v>
                </c:pt>
                <c:pt idx="2">
                  <c:v>6</c:v>
                </c:pt>
                <c:pt idx="3">
                  <c:v>2</c:v>
                </c:pt>
                <c:pt idx="4" formatCode="General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 formatCode="General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4-4B2A-A7ED-93466C412F6B}"/>
            </c:ext>
          </c:extLst>
        </c:ser>
        <c:ser>
          <c:idx val="2"/>
          <c:order val="2"/>
          <c:tx>
            <c:v>Total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'09Transacinmo'!$D$37:$D$52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'09Transacinmo'!$G$37:$G$52</c:f>
              <c:numCache>
                <c:formatCode>#,##0</c:formatCode>
                <c:ptCount val="16"/>
                <c:pt idx="0">
                  <c:v>398</c:v>
                </c:pt>
                <c:pt idx="1">
                  <c:v>390</c:v>
                </c:pt>
                <c:pt idx="2">
                  <c:v>365</c:v>
                </c:pt>
                <c:pt idx="3">
                  <c:v>219</c:v>
                </c:pt>
                <c:pt idx="4">
                  <c:v>161</c:v>
                </c:pt>
                <c:pt idx="5">
                  <c:v>178</c:v>
                </c:pt>
                <c:pt idx="6">
                  <c:v>103</c:v>
                </c:pt>
                <c:pt idx="7">
                  <c:v>73</c:v>
                </c:pt>
                <c:pt idx="8">
                  <c:v>69</c:v>
                </c:pt>
                <c:pt idx="9">
                  <c:v>77</c:v>
                </c:pt>
                <c:pt idx="10">
                  <c:v>111</c:v>
                </c:pt>
                <c:pt idx="11">
                  <c:v>106</c:v>
                </c:pt>
                <c:pt idx="12">
                  <c:v>125</c:v>
                </c:pt>
                <c:pt idx="13">
                  <c:v>142</c:v>
                </c:pt>
                <c:pt idx="14">
                  <c:v>125</c:v>
                </c:pt>
                <c:pt idx="1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4-4B2A-A7ED-93466C41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375663"/>
        <c:axId val="1721155379"/>
      </c:lineChart>
      <c:catAx>
        <c:axId val="671375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1721155379"/>
        <c:crosses val="autoZero"/>
        <c:auto val="1"/>
        <c:lblAlgn val="ctr"/>
        <c:lblOffset val="100"/>
        <c:noMultiLvlLbl val="1"/>
      </c:catAx>
      <c:valAx>
        <c:axId val="17211553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671375663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Arial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Arial"/>
              </a:defRPr>
            </a:pPr>
            <a:r>
              <a:rPr lang="en-GB" sz="1100" b="1" i="0">
                <a:solidFill>
                  <a:srgbClr val="757575"/>
                </a:solidFill>
                <a:latin typeface="Arial"/>
              </a:rPr>
              <a:t>Evolución de los establecimientos de alojamientos turísticos por tipo de alojamiento de Baeza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'10Plazasturismo'!$E$40</c:f>
              <c:strCache>
                <c:ptCount val="1"/>
                <c:pt idx="0">
                  <c:v>Hotel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'10Plazasturismo'!$F$40:$K$40</c:f>
              <c:numCache>
                <c:formatCode>#,##0</c:formatCode>
                <c:ptCount val="6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F-4A1A-950A-497BF672375F}"/>
            </c:ext>
          </c:extLst>
        </c:ser>
        <c:ser>
          <c:idx val="1"/>
          <c:order val="1"/>
          <c:tx>
            <c:strRef>
              <c:f>'10Plazasturismo'!$E$42</c:f>
              <c:strCache>
                <c:ptCount val="1"/>
                <c:pt idx="0">
                  <c:v>Hostal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'10Plazasturismo'!$F$42:$K$42</c:f>
              <c:numCache>
                <c:formatCode>#,##0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F-4A1A-950A-497BF672375F}"/>
            </c:ext>
          </c:extLst>
        </c:ser>
        <c:ser>
          <c:idx val="2"/>
          <c:order val="2"/>
          <c:tx>
            <c:strRef>
              <c:f>'10Plazasturismo'!$E$44</c:f>
              <c:strCache>
                <c:ptCount val="1"/>
                <c:pt idx="0">
                  <c:v>Apartamento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'10Plazasturismo'!$F$44:$K$44</c:f>
              <c:numCache>
                <c:formatCode>#,##0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AF-4A1A-950A-497BF672375F}"/>
            </c:ext>
          </c:extLst>
        </c:ser>
        <c:ser>
          <c:idx val="3"/>
          <c:order val="3"/>
          <c:tx>
            <c:strRef>
              <c:f>'10Plazasturismo'!$E$46</c:f>
              <c:strCache>
                <c:ptCount val="1"/>
                <c:pt idx="0">
                  <c:v>Casas Rurales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'10Plazasturismo'!$F$46:$K$46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AF-4A1A-950A-497BF672375F}"/>
            </c:ext>
          </c:extLst>
        </c:ser>
        <c:ser>
          <c:idx val="4"/>
          <c:order val="4"/>
          <c:tx>
            <c:strRef>
              <c:f>'10Plazasturismo'!$E$48</c:f>
              <c:strCache>
                <c:ptCount val="1"/>
                <c:pt idx="0">
                  <c:v>Viviendas Turísticas de Alojamiento Rural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'10Plazasturismo'!$F$48:$K$48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AF-4A1A-950A-497BF672375F}"/>
            </c:ext>
          </c:extLst>
        </c:ser>
        <c:ser>
          <c:idx val="5"/>
          <c:order val="5"/>
          <c:tx>
            <c:strRef>
              <c:f>'10Plazasturismo'!$E$50</c:f>
              <c:strCache>
                <c:ptCount val="1"/>
                <c:pt idx="0">
                  <c:v>Viviendas con fines turísticos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'10Plazasturismo'!$F$50:$K$50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16</c:v>
                </c:pt>
                <c:pt idx="4" formatCode="#,##0">
                  <c:v>19</c:v>
                </c:pt>
                <c:pt idx="5" formatCode="#,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AF-4A1A-950A-497BF6723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520390"/>
        <c:axId val="1332896490"/>
      </c:lineChart>
      <c:catAx>
        <c:axId val="20975203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1332896490"/>
        <c:crosses val="autoZero"/>
        <c:auto val="1"/>
        <c:lblAlgn val="ctr"/>
        <c:lblOffset val="100"/>
        <c:noMultiLvlLbl val="1"/>
      </c:catAx>
      <c:valAx>
        <c:axId val="13328964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209752039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 rtl="0">
            <a:defRPr sz="800" b="0" i="0">
              <a:solidFill>
                <a:srgbClr val="1A1A1A"/>
              </a:solidFill>
              <a:latin typeface="Arial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Arial"/>
              </a:defRPr>
            </a:pPr>
            <a:r>
              <a:rPr lang="en-GB" sz="1200" b="1" i="0">
                <a:solidFill>
                  <a:srgbClr val="757575"/>
                </a:solidFill>
                <a:latin typeface="Arial"/>
              </a:rPr>
              <a:t>Evolución de las plazas en alojamientos turísticos por tipo de alojamiento de Baeza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'10Plazasturismo'!$E$41</c:f>
              <c:strCache>
                <c:ptCount val="1"/>
                <c:pt idx="0">
                  <c:v>Plazas en hotel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'10Plazasturismo'!$F$41:$K$41</c:f>
              <c:numCache>
                <c:formatCode>#,##0</c:formatCode>
                <c:ptCount val="6"/>
                <c:pt idx="0">
                  <c:v>664</c:v>
                </c:pt>
                <c:pt idx="1">
                  <c:v>612</c:v>
                </c:pt>
                <c:pt idx="2">
                  <c:v>612</c:v>
                </c:pt>
                <c:pt idx="3">
                  <c:v>612</c:v>
                </c:pt>
                <c:pt idx="4">
                  <c:v>621</c:v>
                </c:pt>
                <c:pt idx="5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F-4032-ABCB-19EA59F5979A}"/>
            </c:ext>
          </c:extLst>
        </c:ser>
        <c:ser>
          <c:idx val="1"/>
          <c:order val="1"/>
          <c:tx>
            <c:strRef>
              <c:f>'10Plazasturismo'!$E$43</c:f>
              <c:strCache>
                <c:ptCount val="1"/>
                <c:pt idx="0">
                  <c:v>Plazas en hostal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'10Plazasturismo'!$F$43:$K$43</c:f>
              <c:numCache>
                <c:formatCode>#,##0</c:formatCode>
                <c:ptCount val="6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F-4032-ABCB-19EA59F5979A}"/>
            </c:ext>
          </c:extLst>
        </c:ser>
        <c:ser>
          <c:idx val="2"/>
          <c:order val="2"/>
          <c:tx>
            <c:strRef>
              <c:f>'10Plazasturismo'!$E$45</c:f>
              <c:strCache>
                <c:ptCount val="1"/>
                <c:pt idx="0">
                  <c:v>Plazas en apartamento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'10Plazasturismo'!$F$45:$K$45</c:f>
              <c:numCache>
                <c:formatCode>#,##0</c:formatCode>
                <c:ptCount val="6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BF-4032-ABCB-19EA59F5979A}"/>
            </c:ext>
          </c:extLst>
        </c:ser>
        <c:ser>
          <c:idx val="3"/>
          <c:order val="3"/>
          <c:tx>
            <c:strRef>
              <c:f>'10Plazasturismo'!$E$47</c:f>
              <c:strCache>
                <c:ptCount val="1"/>
                <c:pt idx="0">
                  <c:v>Plazas en casas rurales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'10Plazasturismo'!$F$47:$K$47</c:f>
              <c:numCache>
                <c:formatCode>#,##0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BF-4032-ABCB-19EA59F5979A}"/>
            </c:ext>
          </c:extLst>
        </c:ser>
        <c:ser>
          <c:idx val="4"/>
          <c:order val="4"/>
          <c:tx>
            <c:strRef>
              <c:f>'10Plazasturismo'!$E$49</c:f>
              <c:strCache>
                <c:ptCount val="1"/>
                <c:pt idx="0">
                  <c:v>Plazas en viviendas turísticas de alojamiento rural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'10Plazasturismo'!$F$49:$K$49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51</c:v>
                </c:pt>
                <c:pt idx="2">
                  <c:v>68</c:v>
                </c:pt>
                <c:pt idx="3">
                  <c:v>52</c:v>
                </c:pt>
                <c:pt idx="4">
                  <c:v>65</c:v>
                </c:pt>
                <c:pt idx="5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BF-4032-ABCB-19EA59F5979A}"/>
            </c:ext>
          </c:extLst>
        </c:ser>
        <c:ser>
          <c:idx val="5"/>
          <c:order val="5"/>
          <c:tx>
            <c:strRef>
              <c:f>'10Plazasturismo'!$E$51</c:f>
              <c:strCache>
                <c:ptCount val="1"/>
                <c:pt idx="0">
                  <c:v>Plazas en viviendas con fines turísticos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'10Plazasturismo'!$F$51:$K$51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62</c:v>
                </c:pt>
                <c:pt idx="4" formatCode="#,##0">
                  <c:v>79</c:v>
                </c:pt>
                <c:pt idx="5" formatCode="#,##0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BF-4032-ABCB-19EA59F5979A}"/>
            </c:ext>
          </c:extLst>
        </c:ser>
        <c:ser>
          <c:idx val="6"/>
          <c:order val="6"/>
          <c:tx>
            <c:strRef>
              <c:f>'10Plazasturismo'!$D$53:$E$53</c:f>
              <c:strCache>
                <c:ptCount val="2"/>
                <c:pt idx="0">
                  <c:v>TOTAL Plazas</c:v>
                </c:pt>
              </c:strCache>
            </c:strRef>
          </c:tx>
          <c:marker>
            <c:symbol val="none"/>
          </c:marker>
          <c:cat>
            <c:strRef>
              <c:f>'10Plazasturismo'!$F$39:$K$39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'10Plazasturismo'!$F$53:$K$53</c:f>
              <c:numCache>
                <c:formatCode>#,##0</c:formatCode>
                <c:ptCount val="6"/>
                <c:pt idx="0">
                  <c:v>762</c:v>
                </c:pt>
                <c:pt idx="1">
                  <c:v>761</c:v>
                </c:pt>
                <c:pt idx="2">
                  <c:v>777</c:v>
                </c:pt>
                <c:pt idx="3">
                  <c:v>823</c:v>
                </c:pt>
                <c:pt idx="4">
                  <c:v>866</c:v>
                </c:pt>
                <c:pt idx="5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BF-4032-ABCB-19EA59F59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343954"/>
        <c:axId val="1015543818"/>
      </c:lineChart>
      <c:catAx>
        <c:axId val="20023439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1015543818"/>
        <c:crosses val="autoZero"/>
        <c:auto val="1"/>
        <c:lblAlgn val="ctr"/>
        <c:lblOffset val="100"/>
        <c:noMultiLvlLbl val="1"/>
      </c:catAx>
      <c:valAx>
        <c:axId val="10155438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200234395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 rtl="0">
            <a:defRPr sz="800" b="0" i="0">
              <a:solidFill>
                <a:srgbClr val="1A1A1A"/>
              </a:solidFill>
              <a:latin typeface="Arial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0E-4E43-9648-595FF525C3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0E-4E43-9648-595FF525C3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0E-4E43-9648-595FF525C3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0E-4E43-9648-595FF525C3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0E-4E43-9648-595FF525C3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0E-4E43-9648-595FF525C3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60E-4E43-9648-595FF525C3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60E-4E43-9648-595FF525C3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60E-4E43-9648-595FF525C3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'02Empresas.sector'!$E$54:$E$62</c:f>
              <c:strCache>
                <c:ptCount val="9"/>
                <c:pt idx="0">
                  <c:v>Industria, energía, agua y gestión de resíduos</c:v>
                </c:pt>
                <c:pt idx="1">
                  <c:v>Construcción</c:v>
                </c:pt>
                <c:pt idx="2">
                  <c:v>Comercio</c:v>
                </c:pt>
                <c:pt idx="3">
                  <c:v>Transporte y almacenamiento</c:v>
                </c:pt>
                <c:pt idx="4">
                  <c:v>Hostelería</c:v>
                </c:pt>
                <c:pt idx="5">
                  <c:v>Información y comunicaciones</c:v>
                </c:pt>
                <c:pt idx="6">
                  <c:v>Banca y seguros</c:v>
                </c:pt>
                <c:pt idx="7">
                  <c:v>Servicios sanitarios, educativos y resto de servicios</c:v>
                </c:pt>
                <c:pt idx="8">
                  <c:v>No consideradas</c:v>
                </c:pt>
              </c:strCache>
            </c:strRef>
          </c:cat>
          <c:val>
            <c:numRef>
              <c:f>'02Empresas.sector'!$G$54:$G$62</c:f>
              <c:numCache>
                <c:formatCode>0.00%</c:formatCode>
                <c:ptCount val="9"/>
                <c:pt idx="0">
                  <c:v>0.13416988416988418</c:v>
                </c:pt>
                <c:pt idx="1">
                  <c:v>0.1640926640926641</c:v>
                </c:pt>
                <c:pt idx="2">
                  <c:v>0.30212355212355213</c:v>
                </c:pt>
                <c:pt idx="3">
                  <c:v>4.72972972972973E-2</c:v>
                </c:pt>
                <c:pt idx="4">
                  <c:v>8.7837837837837843E-2</c:v>
                </c:pt>
                <c:pt idx="5">
                  <c:v>5.7915057915057912E-3</c:v>
                </c:pt>
                <c:pt idx="6">
                  <c:v>1.3513513513513514E-2</c:v>
                </c:pt>
                <c:pt idx="7">
                  <c:v>0.20656370656370657</c:v>
                </c:pt>
                <c:pt idx="8">
                  <c:v>3.8610038610038609E-2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F-44B4-B297-D061F3C0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508481801669146E-2"/>
          <c:y val="0.45150360646358523"/>
          <c:w val="0.92082113692204182"/>
          <c:h val="0.52490531059425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AA-4D96-A71E-A07A7F582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AA-4D96-A71E-A07A7F582F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AA-4D96-A71E-A07A7F582F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AA-4D96-A71E-A07A7F582F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AA-4D96-A71E-A07A7F582F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AA-4D96-A71E-A07A7F582F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AA-4D96-A71E-A07A7F582F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AA-4D96-A71E-A07A7F582FB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AA-4D96-A71E-A07A7F582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'02Empresas.sector'!$E$54:$E$62</c:f>
              <c:strCache>
                <c:ptCount val="9"/>
                <c:pt idx="0">
                  <c:v>Industria, energía, agua y gestión de resíduos</c:v>
                </c:pt>
                <c:pt idx="1">
                  <c:v>Construcción</c:v>
                </c:pt>
                <c:pt idx="2">
                  <c:v>Comercio</c:v>
                </c:pt>
                <c:pt idx="3">
                  <c:v>Transporte y almacenamiento</c:v>
                </c:pt>
                <c:pt idx="4">
                  <c:v>Hostelería</c:v>
                </c:pt>
                <c:pt idx="5">
                  <c:v>Información y comunicaciones</c:v>
                </c:pt>
                <c:pt idx="6">
                  <c:v>Banca y seguros</c:v>
                </c:pt>
                <c:pt idx="7">
                  <c:v>Servicios sanitarios, educativos y resto de servicios</c:v>
                </c:pt>
                <c:pt idx="8">
                  <c:v>No consideradas</c:v>
                </c:pt>
              </c:strCache>
            </c:strRef>
          </c:cat>
          <c:val>
            <c:numRef>
              <c:f>'02Empresas.sector'!$I$54:$I$62</c:f>
              <c:numCache>
                <c:formatCode>0.00%</c:formatCode>
                <c:ptCount val="9"/>
                <c:pt idx="0">
                  <c:v>0.13207547169811321</c:v>
                </c:pt>
                <c:pt idx="1">
                  <c:v>0.12512413108242304</c:v>
                </c:pt>
                <c:pt idx="2">
                  <c:v>0.29990069513406159</c:v>
                </c:pt>
                <c:pt idx="3">
                  <c:v>4.0714995034756701E-2</c:v>
                </c:pt>
                <c:pt idx="4">
                  <c:v>9.831181727904667E-2</c:v>
                </c:pt>
                <c:pt idx="5">
                  <c:v>5.9582919563058593E-3</c:v>
                </c:pt>
                <c:pt idx="6">
                  <c:v>1.5888778550148957E-2</c:v>
                </c:pt>
                <c:pt idx="7">
                  <c:v>0.23833167825223436</c:v>
                </c:pt>
                <c:pt idx="8">
                  <c:v>4.3694141012909631E-2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D-4FB1-926C-6A1B8C0F3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8256427134397E-2"/>
          <c:y val="0.45489721529175792"/>
          <c:w val="0.90311043857196238"/>
          <c:h val="0.5216576624474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4F-4E9D-AD70-2EDCE6174D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4F-4E9D-AD70-2EDCE6174D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4F-4E9D-AD70-2EDCE6174D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4F-4E9D-AD70-2EDCE6174D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4F-4E9D-AD70-2EDCE6174D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4F-4E9D-AD70-2EDCE6174D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4F-4E9D-AD70-2EDCE6174D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4F-4E9D-AD70-2EDCE6174D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4F-4E9D-AD70-2EDCE6174D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'02Empresas.sector'!$E$54:$E$62</c:f>
              <c:strCache>
                <c:ptCount val="9"/>
                <c:pt idx="0">
                  <c:v>Industria, energía, agua y gestión de resíduos</c:v>
                </c:pt>
                <c:pt idx="1">
                  <c:v>Construcción</c:v>
                </c:pt>
                <c:pt idx="2">
                  <c:v>Comercio</c:v>
                </c:pt>
                <c:pt idx="3">
                  <c:v>Transporte y almacenamiento</c:v>
                </c:pt>
                <c:pt idx="4">
                  <c:v>Hostelería</c:v>
                </c:pt>
                <c:pt idx="5">
                  <c:v>Información y comunicaciones</c:v>
                </c:pt>
                <c:pt idx="6">
                  <c:v>Banca y seguros</c:v>
                </c:pt>
                <c:pt idx="7">
                  <c:v>Servicios sanitarios, educativos y resto de servicios</c:v>
                </c:pt>
                <c:pt idx="8">
                  <c:v>No consideradas</c:v>
                </c:pt>
              </c:strCache>
            </c:strRef>
          </c:cat>
          <c:val>
            <c:numRef>
              <c:f>'02Empresas.sector'!$K$54:$K$62</c:f>
              <c:numCache>
                <c:formatCode>0.00%</c:formatCode>
                <c:ptCount val="9"/>
                <c:pt idx="0">
                  <c:v>0.11240721102863202</c:v>
                </c:pt>
                <c:pt idx="1">
                  <c:v>0.11240721102863202</c:v>
                </c:pt>
                <c:pt idx="2">
                  <c:v>0.29692470837751855</c:v>
                </c:pt>
                <c:pt idx="3">
                  <c:v>3.9236479321314952E-2</c:v>
                </c:pt>
                <c:pt idx="4">
                  <c:v>0.10180275715800637</c:v>
                </c:pt>
                <c:pt idx="5">
                  <c:v>4.2417815482502655E-3</c:v>
                </c:pt>
                <c:pt idx="6">
                  <c:v>2.0148462354188761E-2</c:v>
                </c:pt>
                <c:pt idx="7">
                  <c:v>0.25662778366914102</c:v>
                </c:pt>
                <c:pt idx="8">
                  <c:v>5.620360551431601E-2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6-4D63-B792-9540EE3F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358237937757774E-2"/>
          <c:y val="0.47939404217369702"/>
          <c:w val="0.89828189491617727"/>
          <c:h val="0.49788609710078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E0-47DC-8DF2-5562540CE8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E0-47DC-8DF2-5562540CE8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E0-47DC-8DF2-5562540CE8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E0-47DC-8DF2-5562540CE8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E0-47DC-8DF2-5562540CE8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2E0-47DC-8DF2-5562540CE8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2E0-47DC-8DF2-5562540CE8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2E0-47DC-8DF2-5562540CE89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2E0-47DC-8DF2-5562540CE8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'02Empresas.sector'!$E$54:$E$62</c:f>
              <c:strCache>
                <c:ptCount val="9"/>
                <c:pt idx="0">
                  <c:v>Industria, energía, agua y gestión de resíduos</c:v>
                </c:pt>
                <c:pt idx="1">
                  <c:v>Construcción</c:v>
                </c:pt>
                <c:pt idx="2">
                  <c:v>Comercio</c:v>
                </c:pt>
                <c:pt idx="3">
                  <c:v>Transporte y almacenamiento</c:v>
                </c:pt>
                <c:pt idx="4">
                  <c:v>Hostelería</c:v>
                </c:pt>
                <c:pt idx="5">
                  <c:v>Información y comunicaciones</c:v>
                </c:pt>
                <c:pt idx="6">
                  <c:v>Banca y seguros</c:v>
                </c:pt>
                <c:pt idx="7">
                  <c:v>Servicios sanitarios, educativos y resto de servicios</c:v>
                </c:pt>
                <c:pt idx="8">
                  <c:v>No consideradas</c:v>
                </c:pt>
              </c:strCache>
            </c:strRef>
          </c:cat>
          <c:val>
            <c:numRef>
              <c:f>'02Empresas.sector'!$M$54:$M$62</c:f>
              <c:numCache>
                <c:formatCode>0.00%</c:formatCode>
                <c:ptCount val="9"/>
                <c:pt idx="0">
                  <c:v>6.1102018548827061E-2</c:v>
                </c:pt>
                <c:pt idx="1">
                  <c:v>6.0010911074740859E-2</c:v>
                </c:pt>
                <c:pt idx="2">
                  <c:v>0.17839607201309329</c:v>
                </c:pt>
                <c:pt idx="3">
                  <c:v>2.0185488270594652E-2</c:v>
                </c:pt>
                <c:pt idx="4">
                  <c:v>4.8554282596835786E-2</c:v>
                </c:pt>
                <c:pt idx="5">
                  <c:v>3.2733224222585926E-3</c:v>
                </c:pt>
                <c:pt idx="6">
                  <c:v>1.3093289689034371E-2</c:v>
                </c:pt>
                <c:pt idx="7">
                  <c:v>0.1260229132569558</c:v>
                </c:pt>
                <c:pt idx="8">
                  <c:v>0.48936170212765956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F-45CD-B449-01DFB12CB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884794722887052E-2"/>
          <c:y val="0.47490223671489279"/>
          <c:w val="0.86609454110587136"/>
          <c:h val="0.50251306622532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1FA-445E-BD43-BC39F373B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A-445E-BD43-BC39F373B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FA-445E-BD43-BC39F373B3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A-445E-BD43-BC39F373B3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A-445E-BD43-BC39F373B3E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7F-4CAD-89D9-4F143CC9DC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FA-445E-BD43-BC39F373B3EF}"/>
              </c:ext>
            </c:extLst>
          </c:dPt>
          <c:dLbls>
            <c:dLbl>
              <c:idx val="0"/>
              <c:layout>
                <c:manualLayout>
                  <c:x val="9.9392282161273438E-2"/>
                  <c:y val="-9.4097699451516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FA-445E-BD43-BC39F373B3EF}"/>
                </c:ext>
              </c:extLst>
            </c:dLbl>
            <c:dLbl>
              <c:idx val="1"/>
              <c:layout>
                <c:manualLayout>
                  <c:x val="9.2617324848598458E-4"/>
                  <c:y val="-3.227318852680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FA-445E-BD43-BC39F373B3EF}"/>
                </c:ext>
              </c:extLst>
            </c:dLbl>
            <c:dLbl>
              <c:idx val="2"/>
              <c:layout>
                <c:manualLayout>
                  <c:x val="-0.10247514243618393"/>
                  <c:y val="-6.823187884548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FA-445E-BD43-BC39F373B3EF}"/>
                </c:ext>
              </c:extLst>
            </c:dLbl>
            <c:dLbl>
              <c:idx val="3"/>
              <c:layout>
                <c:manualLayout>
                  <c:x val="-0.21770730257968887"/>
                  <c:y val="-6.82519171237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FA-445E-BD43-BC39F373B3EF}"/>
                </c:ext>
              </c:extLst>
            </c:dLbl>
            <c:dLbl>
              <c:idx val="4"/>
              <c:layout>
                <c:manualLayout>
                  <c:x val="0.14929468202434798"/>
                  <c:y val="-4.9903019871292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FA-445E-BD43-BC39F373B3EF}"/>
                </c:ext>
              </c:extLst>
            </c:dLbl>
            <c:dLbl>
              <c:idx val="6"/>
              <c:layout>
                <c:manualLayout>
                  <c:x val="0.1354485771941322"/>
                  <c:y val="-6.3245944175412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FA-445E-BD43-BC39F373B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'03Cabezasganado'!$C$38:$C$44</c:f>
              <c:strCache>
                <c:ptCount val="7"/>
                <c:pt idx="0">
                  <c:v>Bovinos</c:v>
                </c:pt>
                <c:pt idx="1">
                  <c:v>Ovino</c:v>
                </c:pt>
                <c:pt idx="2">
                  <c:v>Caprino</c:v>
                </c:pt>
                <c:pt idx="3">
                  <c:v>Equinos</c:v>
                </c:pt>
                <c:pt idx="4">
                  <c:v>Porcino</c:v>
                </c:pt>
                <c:pt idx="5">
                  <c:v>Aves</c:v>
                </c:pt>
                <c:pt idx="6">
                  <c:v>Conejas madres</c:v>
                </c:pt>
              </c:strCache>
            </c:strRef>
          </c:cat>
          <c:val>
            <c:numRef>
              <c:f>'03Cabezasganado'!$E$38:$E$44</c:f>
              <c:numCache>
                <c:formatCode>0.00%</c:formatCode>
                <c:ptCount val="7"/>
                <c:pt idx="0">
                  <c:v>4.407002412046856E-4</c:v>
                </c:pt>
                <c:pt idx="1">
                  <c:v>2.9629221573850735E-3</c:v>
                </c:pt>
                <c:pt idx="2">
                  <c:v>6.4793428319974606E-4</c:v>
                </c:pt>
                <c:pt idx="3">
                  <c:v>1.1148666816189962E-4</c:v>
                </c:pt>
                <c:pt idx="4">
                  <c:v>1.9213743551807855E-2</c:v>
                </c:pt>
                <c:pt idx="5">
                  <c:v>0.97531160523751248</c:v>
                </c:pt>
                <c:pt idx="6">
                  <c:v>1.3116078607282309E-3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A-445E-BD43-BC39F373B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73-45B7-AFB6-5A7406BC3B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73-45B7-AFB6-5A7406BC3B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'03Cabezasganado'!$G$38:$G$44</c15:sqref>
                  </c15:fullRef>
                </c:ext>
              </c:extLst>
              <c:f>('03Cabezasganado'!$G$39,'03Cabezasganado'!$G$43)</c:f>
              <c:strCache>
                <c:ptCount val="2"/>
                <c:pt idx="0">
                  <c:v>Ovino+caprino</c:v>
                </c:pt>
                <c:pt idx="1">
                  <c:v>Aves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'03Cabezasganado'!$I$38:$I$44</c15:sqref>
                  </c15:fullRef>
                </c:ext>
              </c:extLst>
              <c:f>('03Cabezasganado'!$I$39,'03Cabezasganado'!$I$43)</c:f>
              <c:numCache>
                <c:formatCode>0.00%</c:formatCode>
                <c:ptCount val="2"/>
                <c:pt idx="0">
                  <c:v>1.37E-2</c:v>
                </c:pt>
                <c:pt idx="1">
                  <c:v>0.98625511133505162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DE9-4632-A338-DE5799275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04-48A8-9EFA-90F7BC855F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04-48A8-9EFA-90F7BC855F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04-48A8-9EFA-90F7BC855F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04-48A8-9EFA-90F7BC855F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04-48A8-9EFA-90F7BC855F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04-48A8-9EFA-90F7BC855F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A04-48A8-9EFA-90F7BC855F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'04Explotgan'!$F$36:$F$42</c:f>
              <c:numCache>
                <c:formatCode>0.00%</c:formatCode>
                <c:ptCount val="7"/>
                <c:pt idx="0">
                  <c:v>8.9285714285714288E-2</c:v>
                </c:pt>
                <c:pt idx="1">
                  <c:v>0.21428571428571427</c:v>
                </c:pt>
                <c:pt idx="2">
                  <c:v>0.10714285714285714</c:v>
                </c:pt>
                <c:pt idx="3">
                  <c:v>0.4107142857142857</c:v>
                </c:pt>
                <c:pt idx="4">
                  <c:v>3.5714285714285712E-2</c:v>
                </c:pt>
                <c:pt idx="5">
                  <c:v>0.125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F-4E09-AD06-12F11954A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9E-429A-B08A-6690B060D3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9E-429A-B08A-6690B060D3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('04Explotgan'!$H$37:$H$38,'04Explotgan'!$H$41)</c15:sqref>
                  </c15:fullRef>
                </c:ext>
              </c:extLst>
              <c:f>('04Explotgan'!$H$37,'04Explotgan'!$H$41)</c:f>
              <c:strCache>
                <c:ptCount val="2"/>
                <c:pt idx="0">
                  <c:v>Ovino+caprino. Explotaciones</c:v>
                </c:pt>
                <c:pt idx="1">
                  <c:v>Aves. Explotaciones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('04Explotgan'!$J$37:$J$38,'04Explotgan'!$J$41)</c15:sqref>
                  </c15:fullRef>
                </c:ext>
              </c:extLst>
              <c:f>('04Explotgan'!$J$37,'04Explotgan'!$J$41)</c:f>
              <c:numCache>
                <c:formatCode>0.00%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5C25-4ED4-8F94-E3AB0B009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47625</xdr:rowOff>
    </xdr:from>
    <xdr:ext cx="7162800" cy="5181600"/>
    <xdr:graphicFrame macro="">
      <xdr:nvGraphicFramePr>
        <xdr:cNvPr id="565784535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</xdr:colOff>
      <xdr:row>9</xdr:row>
      <xdr:rowOff>177798</xdr:rowOff>
    </xdr:from>
    <xdr:to>
      <xdr:col>6</xdr:col>
      <xdr:colOff>592666</xdr:colOff>
      <xdr:row>28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9</xdr:row>
      <xdr:rowOff>168273</xdr:rowOff>
    </xdr:from>
    <xdr:to>
      <xdr:col>12</xdr:col>
      <xdr:colOff>1208617</xdr:colOff>
      <xdr:row>28</xdr:row>
      <xdr:rowOff>137583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13757</xdr:colOff>
      <xdr:row>29</xdr:row>
      <xdr:rowOff>63500</xdr:rowOff>
    </xdr:from>
    <xdr:to>
      <xdr:col>6</xdr:col>
      <xdr:colOff>592665</xdr:colOff>
      <xdr:row>47</xdr:row>
      <xdr:rowOff>178858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486833</xdr:colOff>
      <xdr:row>29</xdr:row>
      <xdr:rowOff>52917</xdr:rowOff>
    </xdr:from>
    <xdr:to>
      <xdr:col>12</xdr:col>
      <xdr:colOff>1206500</xdr:colOff>
      <xdr:row>48</xdr:row>
      <xdr:rowOff>8466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171450</xdr:rowOff>
    </xdr:from>
    <xdr:to>
      <xdr:col>4</xdr:col>
      <xdr:colOff>1280583</xdr:colOff>
      <xdr:row>31</xdr:row>
      <xdr:rowOff>105833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232835</xdr:colOff>
      <xdr:row>9</xdr:row>
      <xdr:rowOff>175080</xdr:rowOff>
    </xdr:from>
    <xdr:to>
      <xdr:col>9</xdr:col>
      <xdr:colOff>804334</xdr:colOff>
      <xdr:row>31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319086</xdr:colOff>
      <xdr:row>10</xdr:row>
      <xdr:rowOff>52387</xdr:rowOff>
    </xdr:from>
    <xdr:to>
      <xdr:col>6</xdr:col>
      <xdr:colOff>238125</xdr:colOff>
      <xdr:row>30</xdr:row>
      <xdr:rowOff>57149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10</xdr:row>
      <xdr:rowOff>52387</xdr:rowOff>
    </xdr:from>
    <xdr:to>
      <xdr:col>10</xdr:col>
      <xdr:colOff>159544</xdr:colOff>
      <xdr:row>30</xdr:row>
      <xdr:rowOff>57149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409576</xdr:colOff>
      <xdr:row>10</xdr:row>
      <xdr:rowOff>16328</xdr:rowOff>
    </xdr:from>
    <xdr:to>
      <xdr:col>4</xdr:col>
      <xdr:colOff>884465</xdr:colOff>
      <xdr:row>30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10</xdr:row>
      <xdr:rowOff>2721</xdr:rowOff>
    </xdr:from>
    <xdr:to>
      <xdr:col>9</xdr:col>
      <xdr:colOff>476251</xdr:colOff>
      <xdr:row>31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10</xdr:row>
      <xdr:rowOff>19050</xdr:rowOff>
    </xdr:from>
    <xdr:ext cx="6419850" cy="4533900"/>
    <xdr:graphicFrame macro="">
      <xdr:nvGraphicFramePr>
        <xdr:cNvPr id="538611994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438151</xdr:colOff>
      <xdr:row>9</xdr:row>
      <xdr:rowOff>171450</xdr:rowOff>
    </xdr:from>
    <xdr:ext cx="6496050" cy="3800475"/>
    <xdr:graphicFrame macro="">
      <xdr:nvGraphicFramePr>
        <xdr:cNvPr id="528391706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257174</xdr:colOff>
      <xdr:row>10</xdr:row>
      <xdr:rowOff>33336</xdr:rowOff>
    </xdr:from>
    <xdr:ext cx="5343525" cy="4519614"/>
    <xdr:graphicFrame macro="">
      <xdr:nvGraphicFramePr>
        <xdr:cNvPr id="1921436570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627969</xdr:colOff>
      <xdr:row>10</xdr:row>
      <xdr:rowOff>30276</xdr:rowOff>
    </xdr:from>
    <xdr:ext cx="5681663" cy="4545806"/>
    <xdr:graphicFrame macro="">
      <xdr:nvGraphicFramePr>
        <xdr:cNvPr id="1456535141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selection activeCell="C15" sqref="C15"/>
    </sheetView>
  </sheetViews>
  <sheetFormatPr baseColWidth="10" defaultColWidth="14.42578125" defaultRowHeight="15" customHeight="1"/>
  <cols>
    <col min="1" max="1" width="14.42578125" style="12"/>
    <col min="2" max="2" width="20.7109375" customWidth="1"/>
    <col min="3" max="3" width="25.85546875" customWidth="1"/>
    <col min="4" max="4" width="17.85546875" customWidth="1"/>
    <col min="5" max="5" width="45" customWidth="1"/>
    <col min="6" max="27" width="9.140625" customWidth="1"/>
  </cols>
  <sheetData>
    <row r="1" spans="2:11" s="12" customFormat="1" ht="15" customHeight="1">
      <c r="B1" s="230"/>
      <c r="C1" s="231"/>
      <c r="D1" s="231"/>
      <c r="E1" s="232"/>
    </row>
    <row r="2" spans="2:11" s="229" customFormat="1" ht="21.95" customHeight="1">
      <c r="B2" s="304" t="s">
        <v>0</v>
      </c>
      <c r="C2" s="305"/>
      <c r="D2" s="305"/>
      <c r="E2" s="306"/>
    </row>
    <row r="3" spans="2:11" s="229" customFormat="1" ht="21.95" customHeight="1">
      <c r="B3" s="307" t="s">
        <v>1</v>
      </c>
      <c r="C3" s="305"/>
      <c r="D3" s="305"/>
      <c r="E3" s="306"/>
    </row>
    <row r="4" spans="2:11">
      <c r="B4" s="233"/>
      <c r="C4" s="234"/>
      <c r="D4" s="234"/>
      <c r="E4" s="235"/>
    </row>
    <row r="5" spans="2:11">
      <c r="B5" s="308" t="s">
        <v>2</v>
      </c>
      <c r="C5" s="309"/>
      <c r="D5" s="309"/>
      <c r="E5" s="310"/>
    </row>
    <row r="6" spans="2:11">
      <c r="B6" s="311"/>
      <c r="C6" s="309"/>
      <c r="D6" s="309"/>
      <c r="E6" s="310"/>
    </row>
    <row r="7" spans="2:11" ht="16.5" customHeight="1">
      <c r="B7" s="236" t="s">
        <v>3</v>
      </c>
      <c r="C7" s="1" t="s">
        <v>4</v>
      </c>
      <c r="D7" s="1" t="s">
        <v>5</v>
      </c>
      <c r="E7" s="237" t="s">
        <v>6</v>
      </c>
    </row>
    <row r="8" spans="2:11" ht="34.5" customHeight="1">
      <c r="B8" s="238" t="s">
        <v>7</v>
      </c>
      <c r="C8" s="3" t="s">
        <v>8</v>
      </c>
      <c r="D8" s="2">
        <v>2020</v>
      </c>
      <c r="E8" s="239" t="s">
        <v>9</v>
      </c>
    </row>
    <row r="9" spans="2:11" ht="34.5" customHeight="1">
      <c r="B9" s="240" t="s">
        <v>10</v>
      </c>
      <c r="C9" s="4" t="s">
        <v>11</v>
      </c>
      <c r="D9" s="89" t="s">
        <v>145</v>
      </c>
      <c r="E9" s="241" t="s">
        <v>13</v>
      </c>
    </row>
    <row r="10" spans="2:11" ht="46.5" customHeight="1">
      <c r="B10" s="242" t="s">
        <v>14</v>
      </c>
      <c r="C10" s="4" t="s">
        <v>15</v>
      </c>
      <c r="D10" s="5" t="s">
        <v>16</v>
      </c>
      <c r="E10" s="243" t="s">
        <v>17</v>
      </c>
    </row>
    <row r="11" spans="2:11" ht="65.25" customHeight="1">
      <c r="B11" s="240" t="s">
        <v>18</v>
      </c>
      <c r="C11" s="4" t="s">
        <v>19</v>
      </c>
      <c r="D11" s="6" t="s">
        <v>16</v>
      </c>
      <c r="E11" s="244" t="s">
        <v>20</v>
      </c>
    </row>
    <row r="12" spans="2:11" ht="52.5" customHeight="1">
      <c r="B12" s="240" t="s">
        <v>21</v>
      </c>
      <c r="C12" s="4" t="s">
        <v>22</v>
      </c>
      <c r="D12" s="4">
        <v>2009</v>
      </c>
      <c r="E12" s="245" t="s">
        <v>17</v>
      </c>
    </row>
    <row r="13" spans="2:11" ht="39" customHeight="1">
      <c r="B13" s="240" t="s">
        <v>23</v>
      </c>
      <c r="C13" s="4" t="s">
        <v>24</v>
      </c>
      <c r="D13" s="7">
        <v>2020</v>
      </c>
      <c r="E13" s="243" t="s">
        <v>25</v>
      </c>
    </row>
    <row r="14" spans="2:11" ht="55.5" customHeight="1">
      <c r="B14" s="246" t="s">
        <v>26</v>
      </c>
      <c r="C14" s="7" t="s">
        <v>27</v>
      </c>
      <c r="D14" s="7" t="s">
        <v>16</v>
      </c>
      <c r="E14" s="241" t="s">
        <v>20</v>
      </c>
    </row>
    <row r="15" spans="2:11" ht="36" customHeight="1">
      <c r="B15" s="240" t="s">
        <v>28</v>
      </c>
      <c r="C15" s="4" t="s">
        <v>29</v>
      </c>
      <c r="D15" s="4" t="s">
        <v>30</v>
      </c>
      <c r="E15" s="241" t="s">
        <v>31</v>
      </c>
    </row>
    <row r="16" spans="2:11" ht="31.5" customHeight="1">
      <c r="B16" s="246" t="s">
        <v>32</v>
      </c>
      <c r="C16" s="7" t="s">
        <v>33</v>
      </c>
      <c r="D16" s="8" t="s">
        <v>34</v>
      </c>
      <c r="E16" s="247" t="s">
        <v>35</v>
      </c>
      <c r="F16" s="9"/>
      <c r="G16" s="9"/>
      <c r="H16" s="9"/>
      <c r="I16" s="9"/>
      <c r="J16" s="9"/>
      <c r="K16" s="9"/>
    </row>
    <row r="17" spans="2:5" ht="62.25" customHeight="1">
      <c r="B17" s="246" t="s">
        <v>36</v>
      </c>
      <c r="C17" s="7" t="s">
        <v>37</v>
      </c>
      <c r="D17" s="8" t="s">
        <v>38</v>
      </c>
      <c r="E17" s="248" t="s">
        <v>39</v>
      </c>
    </row>
    <row r="18" spans="2:5" ht="15" customHeight="1">
      <c r="B18" s="249"/>
      <c r="C18" s="173"/>
      <c r="D18" s="173"/>
      <c r="E18" s="174"/>
    </row>
    <row r="19" spans="2:5" ht="15" customHeight="1">
      <c r="B19" s="249"/>
      <c r="C19" s="173"/>
      <c r="D19" s="173"/>
      <c r="E19" s="174"/>
    </row>
    <row r="20" spans="2:5" ht="15" customHeight="1" thickBot="1">
      <c r="B20" s="250"/>
      <c r="C20" s="175"/>
      <c r="D20" s="175"/>
      <c r="E20" s="251"/>
    </row>
    <row r="22" spans="2:5" ht="15.75" customHeight="1"/>
    <row r="23" spans="2:5" ht="15.75" customHeight="1"/>
    <row r="24" spans="2:5" ht="15.75" customHeight="1"/>
    <row r="25" spans="2:5" ht="15.75" customHeight="1"/>
    <row r="26" spans="2:5" ht="15.75" customHeight="1"/>
    <row r="27" spans="2:5" ht="15.75" customHeight="1"/>
    <row r="28" spans="2:5" ht="15.7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algorithmName="SHA-512" hashValue="ZytFJ13dj/rak+c4CKs10a35D0Hj6ZdlWYfxDEnE1f6+oXV6HuAvUJxR/+tHx8rXSP3lagvexDskCc2rFhvQaA==" saltValue="FXK/cFCyoAeE7pDBr48WUg==" spinCount="100000" sheet="1" objects="1" scenarios="1"/>
  <mergeCells count="3">
    <mergeCell ref="B2:E2"/>
    <mergeCell ref="B3:E3"/>
    <mergeCell ref="B5:E6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opLeftCell="A7" zoomScaleNormal="100" zoomScaleSheetLayoutView="100" workbookViewId="0">
      <selection activeCell="G39" sqref="G39"/>
    </sheetView>
  </sheetViews>
  <sheetFormatPr baseColWidth="10" defaultColWidth="14.42578125" defaultRowHeight="15" customHeight="1"/>
  <cols>
    <col min="1" max="1" width="11.42578125" customWidth="1"/>
    <col min="2" max="2" width="6.5703125" customWidth="1"/>
    <col min="3" max="3" width="17.85546875" bestFit="1" customWidth="1"/>
    <col min="4" max="4" width="14.42578125" customWidth="1"/>
    <col min="5" max="6" width="18.5703125" customWidth="1"/>
    <col min="7" max="7" width="11.42578125" customWidth="1"/>
    <col min="8" max="8" width="16.42578125" customWidth="1"/>
    <col min="9" max="9" width="9" customWidth="1"/>
    <col min="10" max="25" width="10.7109375" customWidth="1"/>
  </cols>
  <sheetData>
    <row r="1" spans="1:25" ht="14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 customHeight="1">
      <c r="A2" s="9"/>
      <c r="B2" s="369" t="s">
        <v>0</v>
      </c>
      <c r="C2" s="370"/>
      <c r="D2" s="370"/>
      <c r="E2" s="370"/>
      <c r="F2" s="370"/>
      <c r="G2" s="370"/>
      <c r="H2" s="370"/>
      <c r="I2" s="37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 customHeight="1">
      <c r="A3" s="9"/>
      <c r="B3" s="372" t="s">
        <v>1</v>
      </c>
      <c r="C3" s="373"/>
      <c r="D3" s="373"/>
      <c r="E3" s="373"/>
      <c r="F3" s="373"/>
      <c r="G3" s="373"/>
      <c r="H3" s="373"/>
      <c r="I3" s="37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4.25" customHeight="1">
      <c r="A4" s="9"/>
      <c r="B4" s="82"/>
      <c r="C4" s="42"/>
      <c r="D4" s="69"/>
      <c r="E4" s="69"/>
      <c r="F4" s="69"/>
      <c r="G4" s="69"/>
      <c r="H4" s="69"/>
      <c r="I4" s="16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 customHeight="1">
      <c r="A5" s="9"/>
      <c r="B5" s="84"/>
      <c r="C5" s="70" t="s">
        <v>40</v>
      </c>
      <c r="D5" s="338" t="s">
        <v>33</v>
      </c>
      <c r="E5" s="338"/>
      <c r="F5" s="338"/>
      <c r="G5" s="338"/>
      <c r="H5" s="213"/>
      <c r="I5" s="21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4.25" customHeight="1">
      <c r="A6" s="9"/>
      <c r="B6" s="84"/>
      <c r="C6" s="71" t="s">
        <v>41</v>
      </c>
      <c r="D6" s="339" t="s">
        <v>173</v>
      </c>
      <c r="E6" s="339"/>
      <c r="F6" s="339"/>
      <c r="G6" s="339"/>
      <c r="H6" s="215"/>
      <c r="I6" s="21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2" customFormat="1" ht="14.25" customHeight="1">
      <c r="A7" s="9"/>
      <c r="B7" s="85"/>
      <c r="C7" s="72" t="s">
        <v>43</v>
      </c>
      <c r="D7" s="339" t="s">
        <v>44</v>
      </c>
      <c r="E7" s="339"/>
      <c r="F7" s="339"/>
      <c r="G7" s="339"/>
      <c r="H7" s="215"/>
      <c r="I7" s="21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2" customFormat="1" ht="14.25" customHeight="1">
      <c r="A8" s="9"/>
      <c r="B8" s="85"/>
      <c r="C8" s="72" t="s">
        <v>45</v>
      </c>
      <c r="D8" s="339" t="s">
        <v>30</v>
      </c>
      <c r="E8" s="339"/>
      <c r="F8" s="339"/>
      <c r="G8" s="339"/>
      <c r="H8" s="215"/>
      <c r="I8" s="21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2" customFormat="1" ht="14.25" customHeight="1">
      <c r="A9" s="9"/>
      <c r="B9" s="85"/>
      <c r="C9" s="101" t="s">
        <v>46</v>
      </c>
      <c r="D9" s="355" t="s">
        <v>35</v>
      </c>
      <c r="E9" s="355"/>
      <c r="F9" s="355"/>
      <c r="G9" s="355"/>
      <c r="H9" s="217"/>
      <c r="I9" s="21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2" customFormat="1" ht="14.25" customHeight="1">
      <c r="A10" s="9"/>
      <c r="B10" s="160"/>
      <c r="C10" s="178"/>
      <c r="D10" s="159"/>
      <c r="E10" s="159"/>
      <c r="F10" s="159"/>
      <c r="G10" s="159"/>
      <c r="H10" s="159"/>
      <c r="I10" s="16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2" customFormat="1" ht="14.25" customHeight="1">
      <c r="A11" s="9"/>
      <c r="B11" s="160"/>
      <c r="C11" s="178"/>
      <c r="D11" s="159"/>
      <c r="E11" s="159"/>
      <c r="F11" s="159"/>
      <c r="G11" s="159"/>
      <c r="H11" s="159"/>
      <c r="I11" s="16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2" customFormat="1" ht="14.25" customHeight="1">
      <c r="A12" s="9"/>
      <c r="B12" s="160"/>
      <c r="C12" s="178"/>
      <c r="D12" s="159"/>
      <c r="E12" s="159"/>
      <c r="F12" s="159"/>
      <c r="G12" s="159"/>
      <c r="H12" s="159"/>
      <c r="I12" s="16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2" customFormat="1" ht="14.25" customHeight="1">
      <c r="A13" s="9"/>
      <c r="B13" s="160"/>
      <c r="C13" s="178"/>
      <c r="D13" s="159"/>
      <c r="E13" s="159"/>
      <c r="F13" s="159"/>
      <c r="G13" s="159"/>
      <c r="H13" s="159"/>
      <c r="I13" s="16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2" customFormat="1" ht="14.25" customHeight="1">
      <c r="A14" s="9"/>
      <c r="B14" s="160"/>
      <c r="C14" s="178"/>
      <c r="D14" s="159"/>
      <c r="E14" s="159"/>
      <c r="F14" s="159"/>
      <c r="G14" s="159"/>
      <c r="H14" s="159"/>
      <c r="I14" s="16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4.25" customHeight="1">
      <c r="A15" s="9"/>
      <c r="B15" s="160"/>
      <c r="C15" s="178"/>
      <c r="D15" s="159"/>
      <c r="E15" s="159"/>
      <c r="F15" s="159"/>
      <c r="G15" s="159"/>
      <c r="H15" s="159"/>
      <c r="I15" s="16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4.25" customHeight="1">
      <c r="A16" s="9"/>
      <c r="B16" s="160"/>
      <c r="C16" s="178"/>
      <c r="D16" s="159"/>
      <c r="E16" s="159"/>
      <c r="F16" s="159"/>
      <c r="G16" s="159"/>
      <c r="H16" s="159"/>
      <c r="I16" s="16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4.25" customHeight="1">
      <c r="A17" s="9"/>
      <c r="B17" s="160"/>
      <c r="C17" s="178"/>
      <c r="D17" s="159"/>
      <c r="E17" s="159"/>
      <c r="F17" s="159"/>
      <c r="G17" s="159"/>
      <c r="H17" s="159"/>
      <c r="I17" s="16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4.25" customHeight="1">
      <c r="A18" s="9"/>
      <c r="B18" s="160"/>
      <c r="C18" s="178"/>
      <c r="D18" s="159"/>
      <c r="E18" s="159"/>
      <c r="F18" s="159"/>
      <c r="G18" s="159"/>
      <c r="H18" s="159"/>
      <c r="I18" s="16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4.25" customHeight="1">
      <c r="A19" s="9"/>
      <c r="B19" s="160"/>
      <c r="C19" s="178"/>
      <c r="D19" s="159"/>
      <c r="E19" s="159"/>
      <c r="F19" s="159"/>
      <c r="G19" s="159"/>
      <c r="H19" s="159"/>
      <c r="I19" s="16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4.25" customHeight="1">
      <c r="A20" s="9"/>
      <c r="B20" s="160"/>
      <c r="C20" s="178"/>
      <c r="D20" s="159"/>
      <c r="E20" s="159"/>
      <c r="F20" s="159"/>
      <c r="G20" s="159"/>
      <c r="H20" s="159"/>
      <c r="I20" s="16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4.25" customHeight="1">
      <c r="A21" s="9"/>
      <c r="B21" s="160"/>
      <c r="C21" s="178"/>
      <c r="D21" s="159"/>
      <c r="E21" s="159"/>
      <c r="F21" s="159"/>
      <c r="G21" s="159"/>
      <c r="H21" s="159"/>
      <c r="I21" s="16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4.25" customHeight="1">
      <c r="A22" s="9"/>
      <c r="B22" s="160"/>
      <c r="C22" s="178"/>
      <c r="D22" s="159"/>
      <c r="E22" s="159"/>
      <c r="F22" s="159"/>
      <c r="G22" s="159"/>
      <c r="H22" s="159"/>
      <c r="I22" s="16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4.25" customHeight="1">
      <c r="A23" s="9"/>
      <c r="B23" s="160"/>
      <c r="C23" s="178"/>
      <c r="D23" s="159"/>
      <c r="E23" s="159"/>
      <c r="F23" s="159"/>
      <c r="G23" s="159"/>
      <c r="H23" s="159"/>
      <c r="I23" s="16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4.25" customHeight="1">
      <c r="A24" s="9"/>
      <c r="B24" s="160"/>
      <c r="C24" s="178"/>
      <c r="D24" s="159"/>
      <c r="E24" s="159"/>
      <c r="F24" s="159"/>
      <c r="G24" s="159"/>
      <c r="H24" s="159"/>
      <c r="I24" s="161"/>
      <c r="J24" s="9"/>
      <c r="K24" s="9"/>
      <c r="L24" s="9"/>
      <c r="M24" s="9"/>
      <c r="N24" s="9"/>
      <c r="O24" s="9"/>
      <c r="P24" s="9"/>
      <c r="Q24" s="9"/>
    </row>
    <row r="25" spans="1:25" ht="14.25" customHeight="1">
      <c r="A25" s="9"/>
      <c r="B25" s="160"/>
      <c r="C25" s="178"/>
      <c r="D25" s="159"/>
      <c r="E25" s="159"/>
      <c r="F25" s="159"/>
      <c r="G25" s="159"/>
      <c r="H25" s="159"/>
      <c r="I25" s="161"/>
      <c r="J25" s="9"/>
      <c r="K25" s="9"/>
      <c r="L25" s="9"/>
      <c r="M25" s="9"/>
      <c r="N25" s="9"/>
      <c r="O25" s="9"/>
      <c r="P25" s="9"/>
      <c r="Q25" s="9"/>
    </row>
    <row r="26" spans="1:25" ht="14.25" customHeight="1">
      <c r="A26" s="9"/>
      <c r="B26" s="160"/>
      <c r="C26" s="178"/>
      <c r="D26" s="159"/>
      <c r="E26" s="159"/>
      <c r="F26" s="159"/>
      <c r="G26" s="159"/>
      <c r="H26" s="159"/>
      <c r="I26" s="161"/>
      <c r="J26" s="9"/>
      <c r="K26" s="9"/>
      <c r="L26" s="9"/>
      <c r="M26" s="9"/>
      <c r="N26" s="9"/>
      <c r="O26" s="9"/>
      <c r="P26" s="9"/>
      <c r="Q26" s="9"/>
    </row>
    <row r="27" spans="1:25" ht="14.25" customHeight="1">
      <c r="A27" s="9"/>
      <c r="B27" s="160"/>
      <c r="C27" s="178"/>
      <c r="D27" s="159"/>
      <c r="E27" s="159"/>
      <c r="F27" s="159"/>
      <c r="G27" s="159"/>
      <c r="H27" s="159"/>
      <c r="I27" s="161"/>
      <c r="J27" s="9"/>
      <c r="K27" s="9"/>
      <c r="L27" s="9"/>
      <c r="M27" s="9"/>
      <c r="N27" s="9"/>
      <c r="O27" s="9"/>
      <c r="P27" s="9"/>
      <c r="Q27" s="9"/>
    </row>
    <row r="28" spans="1:25" ht="14.25" customHeight="1">
      <c r="A28" s="9"/>
      <c r="B28" s="160"/>
      <c r="C28" s="178"/>
      <c r="D28" s="159"/>
      <c r="E28" s="159"/>
      <c r="F28" s="159"/>
      <c r="G28" s="159"/>
      <c r="H28" s="159"/>
      <c r="I28" s="161"/>
      <c r="J28" s="9"/>
      <c r="K28" s="9"/>
      <c r="L28" s="9"/>
      <c r="M28" s="9"/>
      <c r="N28" s="9"/>
      <c r="O28" s="9"/>
      <c r="P28" s="9"/>
      <c r="Q28" s="9"/>
    </row>
    <row r="29" spans="1:25" ht="14.25" customHeight="1">
      <c r="A29" s="9"/>
      <c r="B29" s="160"/>
      <c r="C29" s="178"/>
      <c r="D29" s="159"/>
      <c r="E29" s="159"/>
      <c r="F29" s="159"/>
      <c r="G29" s="159"/>
      <c r="H29" s="159"/>
      <c r="I29" s="161"/>
      <c r="J29" s="9"/>
      <c r="K29" s="9"/>
      <c r="L29" s="9"/>
      <c r="M29" s="9"/>
      <c r="N29" s="9"/>
      <c r="O29" s="9"/>
      <c r="P29" s="9"/>
      <c r="Q29" s="9"/>
    </row>
    <row r="30" spans="1:25" ht="14.25" customHeight="1">
      <c r="A30" s="9"/>
      <c r="B30" s="160"/>
      <c r="C30" s="178"/>
      <c r="D30" s="159"/>
      <c r="E30" s="159"/>
      <c r="F30" s="159"/>
      <c r="G30" s="159"/>
      <c r="H30" s="159"/>
      <c r="I30" s="161"/>
      <c r="J30" s="9"/>
      <c r="K30" s="9"/>
      <c r="L30" s="9"/>
      <c r="M30" s="9"/>
      <c r="N30" s="9"/>
      <c r="O30" s="9"/>
      <c r="P30" s="9"/>
      <c r="Q30" s="9"/>
    </row>
    <row r="31" spans="1:25" ht="14.25" customHeight="1">
      <c r="A31" s="9"/>
      <c r="B31" s="160"/>
      <c r="C31" s="178"/>
      <c r="D31" s="159"/>
      <c r="E31" s="159"/>
      <c r="F31" s="159"/>
      <c r="G31" s="159"/>
      <c r="H31" s="159"/>
      <c r="I31" s="161"/>
      <c r="J31" s="9"/>
      <c r="K31" s="9"/>
      <c r="L31" s="9"/>
      <c r="M31" s="9"/>
      <c r="N31" s="9"/>
      <c r="O31" s="9"/>
      <c r="P31" s="9"/>
      <c r="Q31" s="9"/>
    </row>
    <row r="32" spans="1:25" ht="14.25" customHeight="1">
      <c r="A32" s="9"/>
      <c r="B32" s="160"/>
      <c r="C32" s="178"/>
      <c r="D32" s="159"/>
      <c r="E32" s="159"/>
      <c r="F32" s="159"/>
      <c r="G32" s="159"/>
      <c r="H32" s="159"/>
      <c r="I32" s="16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4.25" customHeight="1">
      <c r="A33" s="9"/>
      <c r="B33" s="335" t="s">
        <v>48</v>
      </c>
      <c r="C33" s="336"/>
      <c r="D33" s="336"/>
      <c r="E33" s="336"/>
      <c r="F33" s="336"/>
      <c r="G33" s="336"/>
      <c r="H33" s="336"/>
      <c r="I33" s="33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2" customFormat="1" ht="14.25" customHeight="1">
      <c r="A34" s="9"/>
      <c r="B34" s="160"/>
      <c r="C34" s="178"/>
      <c r="D34" s="159"/>
      <c r="E34" s="159"/>
      <c r="F34" s="159"/>
      <c r="G34" s="159"/>
      <c r="H34" s="159"/>
      <c r="I34" s="16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4.25" customHeight="1">
      <c r="A35" s="9"/>
      <c r="B35" s="160"/>
      <c r="C35" s="178"/>
      <c r="D35" s="395" t="s">
        <v>64</v>
      </c>
      <c r="E35" s="396" t="s">
        <v>120</v>
      </c>
      <c r="F35" s="377"/>
      <c r="G35" s="377"/>
      <c r="H35" s="159"/>
      <c r="I35" s="16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4.25" customHeight="1">
      <c r="A36" s="9"/>
      <c r="B36" s="160"/>
      <c r="C36" s="178"/>
      <c r="D36" s="377"/>
      <c r="E36" s="273" t="s">
        <v>121</v>
      </c>
      <c r="F36" s="274" t="s">
        <v>122</v>
      </c>
      <c r="G36" s="275" t="s">
        <v>123</v>
      </c>
      <c r="H36" s="159"/>
      <c r="I36" s="16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4.25" customHeight="1">
      <c r="A37" s="9"/>
      <c r="B37" s="160"/>
      <c r="C37" s="178"/>
      <c r="D37" s="193" t="s">
        <v>103</v>
      </c>
      <c r="E37" s="143">
        <v>384</v>
      </c>
      <c r="F37" s="140">
        <v>14</v>
      </c>
      <c r="G37" s="194">
        <v>398</v>
      </c>
      <c r="H37" s="159"/>
      <c r="I37" s="16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4.25" customHeight="1">
      <c r="A38" s="9"/>
      <c r="B38" s="160"/>
      <c r="C38" s="178"/>
      <c r="D38" s="193" t="s">
        <v>104</v>
      </c>
      <c r="E38" s="143">
        <v>374</v>
      </c>
      <c r="F38" s="140">
        <v>16</v>
      </c>
      <c r="G38" s="194">
        <v>390</v>
      </c>
      <c r="H38" s="159"/>
      <c r="I38" s="16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4.25" customHeight="1">
      <c r="A39" s="9"/>
      <c r="B39" s="160"/>
      <c r="C39" s="178"/>
      <c r="D39" s="193" t="s">
        <v>105</v>
      </c>
      <c r="E39" s="143">
        <v>359</v>
      </c>
      <c r="F39" s="140">
        <v>6</v>
      </c>
      <c r="G39" s="194">
        <v>365</v>
      </c>
      <c r="H39" s="159"/>
      <c r="I39" s="16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4.25" customHeight="1">
      <c r="A40" s="9"/>
      <c r="B40" s="160"/>
      <c r="C40" s="178"/>
      <c r="D40" s="193" t="s">
        <v>106</v>
      </c>
      <c r="E40" s="143">
        <v>217</v>
      </c>
      <c r="F40" s="140">
        <v>2</v>
      </c>
      <c r="G40" s="194">
        <v>219</v>
      </c>
      <c r="H40" s="159"/>
      <c r="I40" s="16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4.25" customHeight="1">
      <c r="A41" s="9"/>
      <c r="B41" s="160"/>
      <c r="C41" s="178"/>
      <c r="D41" s="193" t="s">
        <v>107</v>
      </c>
      <c r="E41" s="143">
        <v>161</v>
      </c>
      <c r="F41" s="195">
        <v>0</v>
      </c>
      <c r="G41" s="194">
        <v>161</v>
      </c>
      <c r="H41" s="159"/>
      <c r="I41" s="16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4.25" customHeight="1">
      <c r="A42" s="9"/>
      <c r="B42" s="160"/>
      <c r="C42" s="178"/>
      <c r="D42" s="193" t="s">
        <v>108</v>
      </c>
      <c r="E42" s="143">
        <v>175</v>
      </c>
      <c r="F42" s="140">
        <v>3</v>
      </c>
      <c r="G42" s="194">
        <v>178</v>
      </c>
      <c r="H42" s="159"/>
      <c r="I42" s="16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4.25" customHeight="1">
      <c r="A43" s="9"/>
      <c r="B43" s="160"/>
      <c r="C43" s="178"/>
      <c r="D43" s="193" t="s">
        <v>109</v>
      </c>
      <c r="E43" s="143">
        <v>101</v>
      </c>
      <c r="F43" s="140">
        <v>2</v>
      </c>
      <c r="G43" s="194">
        <v>103</v>
      </c>
      <c r="H43" s="159"/>
      <c r="I43" s="16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4.25" customHeight="1">
      <c r="A44" s="9"/>
      <c r="B44" s="160"/>
      <c r="C44" s="178"/>
      <c r="D44" s="193" t="s">
        <v>110</v>
      </c>
      <c r="E44" s="143">
        <v>72</v>
      </c>
      <c r="F44" s="140">
        <v>1</v>
      </c>
      <c r="G44" s="194">
        <v>73</v>
      </c>
      <c r="H44" s="159"/>
      <c r="I44" s="16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4.25" customHeight="1">
      <c r="A45" s="9"/>
      <c r="B45" s="160"/>
      <c r="C45" s="178"/>
      <c r="D45" s="193" t="s">
        <v>111</v>
      </c>
      <c r="E45" s="143">
        <v>67</v>
      </c>
      <c r="F45" s="140">
        <v>2</v>
      </c>
      <c r="G45" s="194">
        <v>69</v>
      </c>
      <c r="H45" s="159"/>
      <c r="I45" s="16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4.25" customHeight="1">
      <c r="A46" s="9"/>
      <c r="B46" s="160"/>
      <c r="C46" s="178"/>
      <c r="D46" s="193" t="s">
        <v>112</v>
      </c>
      <c r="E46" s="143">
        <v>77</v>
      </c>
      <c r="F46" s="195">
        <v>0</v>
      </c>
      <c r="G46" s="194">
        <v>77</v>
      </c>
      <c r="H46" s="159"/>
      <c r="I46" s="16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4.25" customHeight="1">
      <c r="A47" s="9"/>
      <c r="B47" s="160"/>
      <c r="C47" s="178"/>
      <c r="D47" s="193" t="s">
        <v>113</v>
      </c>
      <c r="E47" s="143">
        <v>106</v>
      </c>
      <c r="F47" s="140">
        <v>5</v>
      </c>
      <c r="G47" s="194">
        <v>111</v>
      </c>
      <c r="H47" s="159"/>
      <c r="I47" s="16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4.25" customHeight="1">
      <c r="A48" s="9"/>
      <c r="B48" s="160"/>
      <c r="C48" s="178"/>
      <c r="D48" s="193" t="s">
        <v>114</v>
      </c>
      <c r="E48" s="143">
        <v>104</v>
      </c>
      <c r="F48" s="140">
        <v>2</v>
      </c>
      <c r="G48" s="194">
        <v>106</v>
      </c>
      <c r="H48" s="159"/>
      <c r="I48" s="16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4.25" customHeight="1">
      <c r="A49" s="9"/>
      <c r="B49" s="160"/>
      <c r="C49" s="178"/>
      <c r="D49" s="193" t="s">
        <v>115</v>
      </c>
      <c r="E49" s="143">
        <v>124</v>
      </c>
      <c r="F49" s="140">
        <v>1</v>
      </c>
      <c r="G49" s="194">
        <v>125</v>
      </c>
      <c r="H49" s="159"/>
      <c r="I49" s="16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4.25" customHeight="1">
      <c r="A50" s="9"/>
      <c r="B50" s="160"/>
      <c r="C50" s="178"/>
      <c r="D50" s="193" t="s">
        <v>116</v>
      </c>
      <c r="E50" s="143">
        <v>138</v>
      </c>
      <c r="F50" s="140">
        <v>4</v>
      </c>
      <c r="G50" s="194">
        <v>142</v>
      </c>
      <c r="H50" s="159"/>
      <c r="I50" s="16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4.25" customHeight="1">
      <c r="A51" s="9"/>
      <c r="B51" s="160"/>
      <c r="C51" s="178"/>
      <c r="D51" s="193" t="s">
        <v>117</v>
      </c>
      <c r="E51" s="143">
        <v>123</v>
      </c>
      <c r="F51" s="140">
        <v>2</v>
      </c>
      <c r="G51" s="194">
        <v>125</v>
      </c>
      <c r="H51" s="159"/>
      <c r="I51" s="16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4.25" customHeight="1">
      <c r="A52" s="9"/>
      <c r="B52" s="160"/>
      <c r="C52" s="178"/>
      <c r="D52" s="193" t="s">
        <v>118</v>
      </c>
      <c r="E52" s="143">
        <v>129</v>
      </c>
      <c r="F52" s="140">
        <v>1</v>
      </c>
      <c r="G52" s="194">
        <v>130</v>
      </c>
      <c r="H52" s="159"/>
      <c r="I52" s="16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4.25" customHeight="1">
      <c r="A53" s="9"/>
      <c r="B53" s="160"/>
      <c r="C53" s="159"/>
      <c r="D53" s="159"/>
      <c r="E53" s="159"/>
      <c r="F53" s="159"/>
      <c r="G53" s="159"/>
      <c r="H53" s="159"/>
      <c r="I53" s="16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 customHeight="1">
      <c r="A54" s="9"/>
      <c r="B54" s="394" t="s">
        <v>124</v>
      </c>
      <c r="C54" s="309"/>
      <c r="D54" s="309"/>
      <c r="E54" s="309"/>
      <c r="F54" s="309"/>
      <c r="G54" s="309"/>
      <c r="H54" s="309"/>
      <c r="I54" s="31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4.25" customHeight="1" thickBot="1">
      <c r="A55" s="9"/>
      <c r="B55" s="162"/>
      <c r="C55" s="163"/>
      <c r="D55" s="163"/>
      <c r="E55" s="163"/>
      <c r="F55" s="163"/>
      <c r="G55" s="163"/>
      <c r="H55" s="163"/>
      <c r="I55" s="16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  <row r="1001" spans="1:25" ht="14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</row>
    <row r="1002" spans="1:25" ht="14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</row>
    <row r="1003" spans="1:25" ht="14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</row>
    <row r="1004" spans="1:25" ht="14.2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</row>
    <row r="1005" spans="1:25" ht="14.2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</row>
    <row r="1006" spans="1:25" ht="14.2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</row>
  </sheetData>
  <sheetProtection algorithmName="SHA-512" hashValue="ZV93m9TbxXHse7nMgkbsoI0O/gkI2mhSPM34wIMxKtmSbvkiBNx9el1685fbk37+oUj4zQfXBXO3SgH/SiaEHQ==" saltValue="RdeWo3h81kMNg5tXFVeiCQ==" spinCount="100000" sheet="1" objects="1" scenarios="1"/>
  <mergeCells count="11">
    <mergeCell ref="B54:I54"/>
    <mergeCell ref="D35:D36"/>
    <mergeCell ref="E35:G35"/>
    <mergeCell ref="B33:I33"/>
    <mergeCell ref="B2:I2"/>
    <mergeCell ref="B3:I3"/>
    <mergeCell ref="D5:G5"/>
    <mergeCell ref="D6:G6"/>
    <mergeCell ref="D7:G7"/>
    <mergeCell ref="D8:G8"/>
    <mergeCell ref="D9:G9"/>
  </mergeCells>
  <pageMargins left="0.7" right="0.7" top="0.75" bottom="0.75" header="0" footer="0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6"/>
  <sheetViews>
    <sheetView zoomScaleNormal="100" workbookViewId="0">
      <selection activeCell="O28" sqref="O28"/>
    </sheetView>
  </sheetViews>
  <sheetFormatPr baseColWidth="10" defaultColWidth="14.42578125" defaultRowHeight="15" customHeight="1"/>
  <cols>
    <col min="1" max="1" width="11.42578125" customWidth="1"/>
    <col min="2" max="2" width="15.7109375" customWidth="1"/>
    <col min="3" max="3" width="17.7109375" customWidth="1"/>
    <col min="4" max="4" width="9.28515625" customWidth="1"/>
    <col min="5" max="5" width="20.7109375" customWidth="1"/>
    <col min="6" max="11" width="13.7109375" customWidth="1"/>
    <col min="12" max="12" width="14.7109375" customWidth="1"/>
    <col min="13" max="13" width="16.5703125" customWidth="1"/>
    <col min="14" max="14" width="11.42578125" customWidth="1"/>
    <col min="15" max="20" width="10.7109375" customWidth="1"/>
  </cols>
  <sheetData>
    <row r="1" spans="1:20" ht="14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29" customFormat="1" ht="21.95" customHeight="1">
      <c r="A2" s="252"/>
      <c r="B2" s="329" t="s">
        <v>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252"/>
      <c r="O2" s="252"/>
      <c r="P2" s="252"/>
      <c r="Q2" s="252"/>
      <c r="R2" s="252"/>
      <c r="S2" s="252"/>
      <c r="T2" s="252"/>
    </row>
    <row r="3" spans="1:20" s="229" customFormat="1" ht="21.95" customHeight="1">
      <c r="A3" s="252"/>
      <c r="B3" s="332" t="s">
        <v>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  <c r="N3" s="252"/>
      <c r="O3" s="252"/>
      <c r="P3" s="252"/>
      <c r="Q3" s="252"/>
      <c r="R3" s="252"/>
      <c r="S3" s="252"/>
      <c r="T3" s="252"/>
    </row>
    <row r="4" spans="1:20" ht="15" customHeight="1">
      <c r="A4" s="9"/>
      <c r="B4" s="283"/>
      <c r="C4" s="281"/>
      <c r="D4" s="282"/>
      <c r="E4" s="282"/>
      <c r="F4" s="282"/>
      <c r="G4" s="282"/>
      <c r="H4" s="282"/>
      <c r="I4" s="282"/>
      <c r="J4" s="282"/>
      <c r="K4" s="282"/>
      <c r="L4" s="282"/>
      <c r="M4" s="284"/>
      <c r="N4" s="9"/>
      <c r="O4" s="9"/>
      <c r="P4" s="9"/>
      <c r="Q4" s="9"/>
      <c r="R4" s="9"/>
      <c r="S4" s="9"/>
      <c r="T4" s="9"/>
    </row>
    <row r="5" spans="1:20" ht="15" customHeight="1">
      <c r="A5" s="9"/>
      <c r="B5" s="84"/>
      <c r="C5" s="211" t="s">
        <v>40</v>
      </c>
      <c r="D5" s="338" t="s">
        <v>37</v>
      </c>
      <c r="E5" s="338"/>
      <c r="F5" s="338"/>
      <c r="G5" s="338"/>
      <c r="H5" s="338"/>
      <c r="I5" s="338"/>
      <c r="J5" s="338"/>
      <c r="K5" s="338"/>
      <c r="L5" s="213"/>
      <c r="M5" s="214"/>
      <c r="N5" s="9"/>
      <c r="O5" s="9"/>
      <c r="P5" s="9"/>
      <c r="Q5" s="9"/>
      <c r="R5" s="9"/>
      <c r="S5" s="9"/>
      <c r="T5" s="9"/>
    </row>
    <row r="6" spans="1:20" ht="15" customHeight="1">
      <c r="A6" s="9"/>
      <c r="B6" s="84"/>
      <c r="C6" s="71" t="s">
        <v>41</v>
      </c>
      <c r="D6" s="338" t="s">
        <v>174</v>
      </c>
      <c r="E6" s="338"/>
      <c r="F6" s="338"/>
      <c r="G6" s="338"/>
      <c r="H6" s="338"/>
      <c r="I6" s="338"/>
      <c r="J6" s="338"/>
      <c r="K6" s="338"/>
      <c r="L6" s="215"/>
      <c r="M6" s="216"/>
      <c r="N6" s="9"/>
      <c r="O6" s="9"/>
      <c r="P6" s="9"/>
      <c r="Q6" s="9"/>
      <c r="R6" s="9"/>
      <c r="S6" s="9"/>
      <c r="T6" s="9"/>
    </row>
    <row r="7" spans="1:20" ht="14.25" customHeight="1">
      <c r="A7" s="9"/>
      <c r="B7" s="85"/>
      <c r="C7" s="212" t="s">
        <v>43</v>
      </c>
      <c r="D7" s="338" t="s">
        <v>44</v>
      </c>
      <c r="E7" s="338"/>
      <c r="F7" s="338"/>
      <c r="G7" s="338"/>
      <c r="H7" s="338"/>
      <c r="I7" s="338"/>
      <c r="J7" s="338"/>
      <c r="K7" s="338"/>
      <c r="L7" s="215"/>
      <c r="M7" s="216"/>
      <c r="N7" s="9"/>
      <c r="O7" s="9"/>
      <c r="P7" s="9"/>
      <c r="Q7" s="9"/>
      <c r="R7" s="9"/>
      <c r="S7" s="9"/>
      <c r="T7" s="9"/>
    </row>
    <row r="8" spans="1:20" s="12" customFormat="1" ht="14.25" customHeight="1">
      <c r="A8" s="9"/>
      <c r="B8" s="85"/>
      <c r="C8" s="212" t="s">
        <v>45</v>
      </c>
      <c r="D8" s="338" t="s">
        <v>175</v>
      </c>
      <c r="E8" s="338"/>
      <c r="F8" s="338"/>
      <c r="G8" s="338"/>
      <c r="H8" s="338"/>
      <c r="I8" s="338"/>
      <c r="J8" s="338"/>
      <c r="K8" s="338"/>
      <c r="L8" s="215"/>
      <c r="M8" s="216"/>
      <c r="N8" s="9"/>
      <c r="O8" s="9"/>
      <c r="P8" s="9"/>
      <c r="Q8" s="9"/>
      <c r="R8" s="9"/>
      <c r="S8" s="9"/>
      <c r="T8" s="9"/>
    </row>
    <row r="9" spans="1:20" s="12" customFormat="1" ht="14.25" customHeight="1">
      <c r="A9" s="9"/>
      <c r="B9" s="85"/>
      <c r="C9" s="101" t="s">
        <v>46</v>
      </c>
      <c r="D9" s="338" t="s">
        <v>176</v>
      </c>
      <c r="E9" s="338"/>
      <c r="F9" s="338"/>
      <c r="G9" s="338"/>
      <c r="H9" s="338"/>
      <c r="I9" s="338"/>
      <c r="J9" s="338"/>
      <c r="K9" s="338"/>
      <c r="L9" s="217"/>
      <c r="M9" s="218"/>
      <c r="N9" s="9"/>
      <c r="O9" s="9"/>
      <c r="P9" s="9"/>
      <c r="Q9" s="9"/>
      <c r="R9" s="9"/>
      <c r="S9" s="9"/>
      <c r="T9" s="9"/>
    </row>
    <row r="10" spans="1:20" ht="14.25" customHeight="1">
      <c r="A10" s="9"/>
      <c r="B10" s="160"/>
      <c r="C10" s="178"/>
      <c r="D10" s="159"/>
      <c r="E10" s="159"/>
      <c r="F10" s="159"/>
      <c r="G10" s="159"/>
      <c r="H10" s="159"/>
      <c r="I10" s="159"/>
      <c r="J10" s="159"/>
      <c r="K10" s="159"/>
      <c r="L10" s="159"/>
      <c r="M10" s="161"/>
      <c r="N10" s="9"/>
      <c r="O10" s="9"/>
      <c r="P10" s="9"/>
      <c r="Q10" s="9"/>
      <c r="R10" s="9"/>
      <c r="S10" s="9"/>
      <c r="T10" s="9"/>
    </row>
    <row r="11" spans="1:20" ht="14.25" customHeight="1">
      <c r="A11" s="9"/>
      <c r="B11" s="160"/>
      <c r="C11" s="178"/>
      <c r="D11" s="159"/>
      <c r="E11" s="159"/>
      <c r="F11" s="159"/>
      <c r="G11" s="159"/>
      <c r="H11" s="159"/>
      <c r="I11" s="159"/>
      <c r="J11" s="159"/>
      <c r="K11" s="159"/>
      <c r="L11" s="159"/>
      <c r="M11" s="161"/>
      <c r="N11" s="9"/>
      <c r="O11" s="9"/>
      <c r="P11" s="9"/>
      <c r="Q11" s="9"/>
      <c r="R11" s="9"/>
      <c r="S11" s="9"/>
      <c r="T11" s="9"/>
    </row>
    <row r="12" spans="1:20" ht="14.25" customHeight="1">
      <c r="A12" s="9"/>
      <c r="B12" s="160"/>
      <c r="C12" s="178"/>
      <c r="D12" s="159"/>
      <c r="E12" s="159"/>
      <c r="F12" s="159"/>
      <c r="G12" s="159"/>
      <c r="H12" s="159"/>
      <c r="I12" s="159"/>
      <c r="J12" s="159"/>
      <c r="K12" s="159"/>
      <c r="L12" s="159"/>
      <c r="M12" s="161"/>
      <c r="N12" s="9"/>
      <c r="O12" s="9"/>
      <c r="P12" s="9"/>
      <c r="Q12" s="9"/>
      <c r="R12" s="9"/>
      <c r="S12" s="9"/>
      <c r="T12" s="9"/>
    </row>
    <row r="13" spans="1:20" ht="14.25" customHeight="1">
      <c r="A13" s="9"/>
      <c r="B13" s="160"/>
      <c r="C13" s="178"/>
      <c r="D13" s="159"/>
      <c r="E13" s="159"/>
      <c r="F13" s="159"/>
      <c r="G13" s="159"/>
      <c r="H13" s="159"/>
      <c r="I13" s="159"/>
      <c r="J13" s="159"/>
      <c r="K13" s="159"/>
      <c r="L13" s="159"/>
      <c r="M13" s="161"/>
      <c r="N13" s="9"/>
      <c r="O13" s="9"/>
      <c r="P13" s="9"/>
      <c r="Q13" s="9"/>
      <c r="R13" s="9"/>
      <c r="S13" s="9"/>
      <c r="T13" s="9"/>
    </row>
    <row r="14" spans="1:20" ht="14.25" customHeight="1">
      <c r="A14" s="9"/>
      <c r="B14" s="160"/>
      <c r="C14" s="178"/>
      <c r="D14" s="159"/>
      <c r="E14" s="159"/>
      <c r="F14" s="159"/>
      <c r="G14" s="159"/>
      <c r="H14" s="159"/>
      <c r="I14" s="159"/>
      <c r="J14" s="159"/>
      <c r="K14" s="159"/>
      <c r="L14" s="159"/>
      <c r="M14" s="161"/>
      <c r="N14" s="9"/>
      <c r="O14" s="9"/>
      <c r="P14" s="9"/>
      <c r="Q14" s="9"/>
      <c r="R14" s="9"/>
      <c r="S14" s="9"/>
      <c r="T14" s="9"/>
    </row>
    <row r="15" spans="1:20" s="12" customFormat="1" ht="14.25" customHeight="1">
      <c r="A15" s="9"/>
      <c r="B15" s="160"/>
      <c r="C15" s="178"/>
      <c r="D15" s="159"/>
      <c r="E15" s="159"/>
      <c r="F15" s="159"/>
      <c r="G15" s="159"/>
      <c r="H15" s="159"/>
      <c r="I15" s="159"/>
      <c r="J15" s="159"/>
      <c r="K15" s="159"/>
      <c r="L15" s="159"/>
      <c r="M15" s="161"/>
      <c r="N15" s="9"/>
      <c r="O15" s="9"/>
      <c r="P15" s="9"/>
      <c r="Q15" s="9"/>
      <c r="R15" s="9"/>
      <c r="S15" s="9"/>
      <c r="T15" s="9"/>
    </row>
    <row r="16" spans="1:20" s="12" customFormat="1" ht="14.25" customHeight="1">
      <c r="A16" s="9"/>
      <c r="B16" s="160"/>
      <c r="C16" s="178"/>
      <c r="D16" s="159"/>
      <c r="E16" s="159"/>
      <c r="F16" s="159"/>
      <c r="G16" s="159"/>
      <c r="H16" s="159"/>
      <c r="I16" s="159"/>
      <c r="J16" s="159"/>
      <c r="K16" s="159"/>
      <c r="L16" s="159"/>
      <c r="M16" s="161"/>
      <c r="N16" s="9"/>
      <c r="O16" s="9"/>
      <c r="P16" s="9"/>
      <c r="Q16" s="9"/>
      <c r="R16" s="9"/>
      <c r="S16" s="9"/>
      <c r="T16" s="9"/>
    </row>
    <row r="17" spans="1:20" s="12" customFormat="1" ht="14.25" customHeight="1">
      <c r="A17" s="9"/>
      <c r="B17" s="160"/>
      <c r="C17" s="178"/>
      <c r="D17" s="159"/>
      <c r="E17" s="159"/>
      <c r="F17" s="159"/>
      <c r="G17" s="159"/>
      <c r="H17" s="159"/>
      <c r="I17" s="159"/>
      <c r="J17" s="159"/>
      <c r="K17" s="159"/>
      <c r="L17" s="159"/>
      <c r="M17" s="161"/>
      <c r="N17" s="9"/>
      <c r="O17" s="9"/>
      <c r="P17" s="9"/>
      <c r="Q17" s="9"/>
      <c r="R17" s="9"/>
      <c r="S17" s="9"/>
      <c r="T17" s="9"/>
    </row>
    <row r="18" spans="1:20" s="12" customFormat="1" ht="14.25" customHeight="1">
      <c r="A18" s="9"/>
      <c r="B18" s="160"/>
      <c r="C18" s="178"/>
      <c r="D18" s="159"/>
      <c r="E18" s="159"/>
      <c r="F18" s="159"/>
      <c r="G18" s="159"/>
      <c r="H18" s="159"/>
      <c r="I18" s="159"/>
      <c r="J18" s="159"/>
      <c r="K18" s="159"/>
      <c r="L18" s="159"/>
      <c r="M18" s="161"/>
      <c r="N18" s="9"/>
      <c r="O18" s="9"/>
      <c r="P18" s="9"/>
      <c r="Q18" s="9"/>
      <c r="R18" s="9"/>
      <c r="S18" s="9"/>
      <c r="T18" s="9"/>
    </row>
    <row r="19" spans="1:20" ht="14.25" customHeight="1">
      <c r="A19" s="9"/>
      <c r="B19" s="160"/>
      <c r="C19" s="178"/>
      <c r="D19" s="159"/>
      <c r="E19" s="159"/>
      <c r="F19" s="159"/>
      <c r="G19" s="159"/>
      <c r="H19" s="159"/>
      <c r="I19" s="159"/>
      <c r="J19" s="159"/>
      <c r="K19" s="159"/>
      <c r="L19" s="159"/>
      <c r="M19" s="161"/>
      <c r="N19" s="9"/>
      <c r="O19" s="9"/>
      <c r="P19" s="9"/>
      <c r="Q19" s="9"/>
      <c r="R19" s="9"/>
      <c r="S19" s="9"/>
      <c r="T19" s="9"/>
    </row>
    <row r="20" spans="1:20" s="12" customFormat="1" ht="14.25" customHeight="1">
      <c r="A20" s="9"/>
      <c r="B20" s="160"/>
      <c r="C20" s="178"/>
      <c r="D20" s="159"/>
      <c r="E20" s="159"/>
      <c r="F20" s="159"/>
      <c r="G20" s="159"/>
      <c r="H20" s="159"/>
      <c r="I20" s="159"/>
      <c r="J20" s="159"/>
      <c r="K20" s="159"/>
      <c r="L20" s="159"/>
      <c r="M20" s="161"/>
      <c r="N20" s="9"/>
      <c r="O20" s="9"/>
      <c r="P20" s="9"/>
      <c r="Q20" s="9"/>
      <c r="R20" s="9"/>
      <c r="S20" s="9"/>
      <c r="T20" s="9"/>
    </row>
    <row r="21" spans="1:20" s="12" customFormat="1" ht="14.25" customHeight="1">
      <c r="A21" s="9"/>
      <c r="B21" s="160"/>
      <c r="C21" s="178"/>
      <c r="D21" s="159"/>
      <c r="E21" s="159"/>
      <c r="F21" s="159"/>
      <c r="G21" s="159"/>
      <c r="H21" s="159"/>
      <c r="I21" s="159"/>
      <c r="J21" s="159"/>
      <c r="K21" s="159"/>
      <c r="L21" s="159"/>
      <c r="M21" s="161"/>
      <c r="N21" s="9"/>
      <c r="O21" s="9"/>
      <c r="P21" s="9"/>
      <c r="Q21" s="9"/>
      <c r="R21" s="9"/>
      <c r="S21" s="9"/>
      <c r="T21" s="9"/>
    </row>
    <row r="22" spans="1:20" ht="14.25" customHeight="1">
      <c r="A22" s="9"/>
      <c r="B22" s="160"/>
      <c r="C22" s="178"/>
      <c r="D22" s="159"/>
      <c r="E22" s="159"/>
      <c r="F22" s="159"/>
      <c r="G22" s="159"/>
      <c r="H22" s="159"/>
      <c r="I22" s="159"/>
      <c r="J22" s="159"/>
      <c r="K22" s="159"/>
      <c r="L22" s="159"/>
      <c r="M22" s="161"/>
      <c r="N22" s="9"/>
      <c r="O22" s="9"/>
      <c r="P22" s="9"/>
      <c r="Q22" s="9"/>
      <c r="R22" s="9"/>
      <c r="S22" s="9"/>
      <c r="T22" s="9"/>
    </row>
    <row r="23" spans="1:20" s="12" customFormat="1" ht="14.25" customHeight="1">
      <c r="A23" s="9"/>
      <c r="B23" s="160"/>
      <c r="C23" s="178"/>
      <c r="D23" s="159"/>
      <c r="E23" s="159"/>
      <c r="F23" s="159"/>
      <c r="G23" s="159"/>
      <c r="H23" s="159"/>
      <c r="I23" s="159"/>
      <c r="J23" s="159"/>
      <c r="K23" s="159"/>
      <c r="L23" s="159"/>
      <c r="M23" s="161"/>
      <c r="N23" s="9"/>
      <c r="O23" s="9"/>
      <c r="P23" s="9"/>
      <c r="Q23" s="9"/>
      <c r="R23" s="9"/>
      <c r="S23" s="9"/>
      <c r="T23" s="9"/>
    </row>
    <row r="24" spans="1:20" ht="14.25" customHeight="1">
      <c r="A24" s="9"/>
      <c r="B24" s="160"/>
      <c r="C24" s="178"/>
      <c r="D24" s="159"/>
      <c r="E24" s="159"/>
      <c r="F24" s="159"/>
      <c r="G24" s="159"/>
      <c r="H24" s="159"/>
      <c r="I24" s="159"/>
      <c r="J24" s="159"/>
      <c r="K24" s="159"/>
      <c r="L24" s="159"/>
      <c r="M24" s="161"/>
      <c r="N24" s="9"/>
      <c r="O24" s="9"/>
      <c r="P24" s="9"/>
      <c r="Q24" s="9"/>
      <c r="R24" s="9"/>
      <c r="S24" s="9"/>
      <c r="T24" s="9"/>
    </row>
    <row r="25" spans="1:20" ht="14.25" customHeight="1">
      <c r="A25" s="9"/>
      <c r="B25" s="160"/>
      <c r="C25" s="178"/>
      <c r="D25" s="159"/>
      <c r="E25" s="159"/>
      <c r="F25" s="159"/>
      <c r="G25" s="159"/>
      <c r="H25" s="159"/>
      <c r="I25" s="159"/>
      <c r="J25" s="159"/>
      <c r="K25" s="159"/>
      <c r="L25" s="159"/>
      <c r="M25" s="161"/>
      <c r="N25" s="9"/>
      <c r="O25" s="9"/>
      <c r="P25" s="9"/>
      <c r="Q25" s="9"/>
      <c r="R25" s="9"/>
      <c r="S25" s="9"/>
      <c r="T25" s="9"/>
    </row>
    <row r="26" spans="1:20" ht="14.25" customHeight="1">
      <c r="A26" s="9"/>
      <c r="B26" s="160"/>
      <c r="C26" s="178"/>
      <c r="D26" s="159"/>
      <c r="E26" s="159"/>
      <c r="F26" s="159"/>
      <c r="G26" s="159"/>
      <c r="H26" s="159"/>
      <c r="I26" s="159"/>
      <c r="J26" s="159"/>
      <c r="K26" s="159"/>
      <c r="L26" s="159"/>
      <c r="M26" s="161"/>
      <c r="N26" s="9"/>
      <c r="O26" s="9"/>
    </row>
    <row r="27" spans="1:20" ht="14.25" customHeight="1">
      <c r="A27" s="9"/>
      <c r="B27" s="160"/>
      <c r="C27" s="178"/>
      <c r="D27" s="159"/>
      <c r="E27" s="159"/>
      <c r="F27" s="159"/>
      <c r="G27" s="159"/>
      <c r="H27" s="159"/>
      <c r="I27" s="159"/>
      <c r="J27" s="159"/>
      <c r="K27" s="159"/>
      <c r="L27" s="159"/>
      <c r="M27" s="161"/>
      <c r="N27" s="9"/>
      <c r="O27" s="9"/>
    </row>
    <row r="28" spans="1:20" ht="14.25" customHeight="1">
      <c r="A28" s="9"/>
      <c r="B28" s="160"/>
      <c r="C28" s="178"/>
      <c r="D28" s="159"/>
      <c r="E28" s="159"/>
      <c r="F28" s="159"/>
      <c r="G28" s="159"/>
      <c r="H28" s="159"/>
      <c r="I28" s="159"/>
      <c r="J28" s="159"/>
      <c r="K28" s="159"/>
      <c r="L28" s="159"/>
      <c r="M28" s="161"/>
      <c r="N28" s="9"/>
      <c r="O28" s="9"/>
    </row>
    <row r="29" spans="1:20" ht="14.25" customHeight="1">
      <c r="A29" s="9"/>
      <c r="B29" s="160"/>
      <c r="C29" s="178"/>
      <c r="D29" s="159"/>
      <c r="E29" s="159"/>
      <c r="F29" s="159"/>
      <c r="G29" s="159"/>
      <c r="H29" s="159"/>
      <c r="I29" s="159"/>
      <c r="J29" s="159"/>
      <c r="K29" s="159"/>
      <c r="L29" s="159"/>
      <c r="M29" s="161"/>
      <c r="N29" s="9"/>
      <c r="O29" s="9"/>
    </row>
    <row r="30" spans="1:20" ht="14.25" customHeight="1">
      <c r="A30" s="9"/>
      <c r="B30" s="160"/>
      <c r="C30" s="178"/>
      <c r="D30" s="159"/>
      <c r="E30" s="159"/>
      <c r="F30" s="159"/>
      <c r="G30" s="159"/>
      <c r="H30" s="159"/>
      <c r="I30" s="159"/>
      <c r="J30" s="159"/>
      <c r="K30" s="159"/>
      <c r="L30" s="159"/>
      <c r="M30" s="161"/>
      <c r="N30" s="9"/>
      <c r="O30" s="9"/>
    </row>
    <row r="31" spans="1:20" ht="14.25" customHeight="1">
      <c r="A31" s="9"/>
      <c r="B31" s="160"/>
      <c r="C31" s="178"/>
      <c r="D31" s="159"/>
      <c r="E31" s="159"/>
      <c r="F31" s="159"/>
      <c r="G31" s="159"/>
      <c r="H31" s="159"/>
      <c r="I31" s="159"/>
      <c r="J31" s="159"/>
      <c r="K31" s="159"/>
      <c r="L31" s="159"/>
      <c r="M31" s="161"/>
      <c r="N31" s="9"/>
      <c r="O31" s="9"/>
    </row>
    <row r="32" spans="1:20" ht="14.25" customHeight="1">
      <c r="A32" s="9"/>
      <c r="B32" s="160"/>
      <c r="C32" s="178"/>
      <c r="D32" s="159"/>
      <c r="E32" s="159"/>
      <c r="F32" s="159"/>
      <c r="G32" s="159"/>
      <c r="H32" s="159"/>
      <c r="I32" s="159"/>
      <c r="J32" s="159"/>
      <c r="K32" s="159"/>
      <c r="L32" s="159"/>
      <c r="M32" s="161"/>
      <c r="N32" s="9"/>
      <c r="O32" s="9"/>
    </row>
    <row r="33" spans="1:20" ht="14.25" customHeight="1">
      <c r="A33" s="9"/>
      <c r="B33" s="160"/>
      <c r="C33" s="178"/>
      <c r="D33" s="159"/>
      <c r="E33" s="159"/>
      <c r="F33" s="159"/>
      <c r="G33" s="159"/>
      <c r="H33" s="159"/>
      <c r="I33" s="159"/>
      <c r="J33" s="159"/>
      <c r="K33" s="159"/>
      <c r="L33" s="159"/>
      <c r="M33" s="161"/>
      <c r="N33" s="9"/>
      <c r="O33" s="9"/>
    </row>
    <row r="34" spans="1:20" ht="14.25" customHeight="1">
      <c r="A34" s="9"/>
      <c r="B34" s="160"/>
      <c r="C34" s="178"/>
      <c r="D34" s="159"/>
      <c r="E34" s="159"/>
      <c r="F34" s="159"/>
      <c r="G34" s="159"/>
      <c r="H34" s="159"/>
      <c r="I34" s="159"/>
      <c r="J34" s="159"/>
      <c r="K34" s="159"/>
      <c r="L34" s="159"/>
      <c r="M34" s="161"/>
      <c r="N34" s="9"/>
      <c r="O34" s="9"/>
      <c r="P34" s="9"/>
      <c r="Q34" s="9"/>
      <c r="R34" s="9"/>
      <c r="S34" s="9"/>
      <c r="T34" s="9"/>
    </row>
    <row r="35" spans="1:20" s="12" customFormat="1" ht="14.25" customHeight="1">
      <c r="A35" s="9"/>
      <c r="B35" s="160"/>
      <c r="C35" s="178"/>
      <c r="D35" s="159"/>
      <c r="E35" s="159"/>
      <c r="F35" s="159"/>
      <c r="G35" s="159"/>
      <c r="H35" s="159"/>
      <c r="I35" s="159"/>
      <c r="J35" s="159"/>
      <c r="K35" s="159"/>
      <c r="L35" s="159"/>
      <c r="M35" s="161"/>
      <c r="N35" s="9"/>
      <c r="O35" s="9"/>
      <c r="P35" s="9"/>
      <c r="Q35" s="9"/>
      <c r="R35" s="9"/>
      <c r="S35" s="9"/>
      <c r="T35" s="9"/>
    </row>
    <row r="36" spans="1:20" ht="14.25" customHeight="1">
      <c r="A36" s="9"/>
      <c r="B36" s="160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1"/>
      <c r="N36" s="9"/>
      <c r="O36" s="9"/>
      <c r="P36" s="9"/>
      <c r="Q36" s="9"/>
      <c r="R36" s="9"/>
      <c r="S36" s="9"/>
      <c r="T36" s="9"/>
    </row>
    <row r="37" spans="1:20" ht="14.25" customHeight="1">
      <c r="A37" s="9"/>
      <c r="B37" s="335" t="s">
        <v>48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7"/>
      <c r="N37" s="9"/>
      <c r="O37" s="9"/>
      <c r="P37" s="9"/>
      <c r="Q37" s="9"/>
      <c r="R37" s="9"/>
      <c r="S37" s="9"/>
      <c r="T37" s="9"/>
    </row>
    <row r="38" spans="1:20" ht="14.25" customHeight="1">
      <c r="A38" s="9"/>
      <c r="B38" s="160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1"/>
      <c r="N38" s="9"/>
      <c r="O38" s="9"/>
      <c r="P38" s="9"/>
      <c r="Q38" s="9"/>
      <c r="R38" s="9"/>
      <c r="S38" s="9"/>
      <c r="T38" s="9"/>
    </row>
    <row r="39" spans="1:20" ht="14.25" customHeight="1">
      <c r="A39" s="9"/>
      <c r="B39" s="160"/>
      <c r="C39" s="159"/>
      <c r="D39" s="285" t="s">
        <v>64</v>
      </c>
      <c r="E39" s="286"/>
      <c r="F39" s="287" t="s">
        <v>113</v>
      </c>
      <c r="G39" s="287" t="s">
        <v>114</v>
      </c>
      <c r="H39" s="287" t="s">
        <v>115</v>
      </c>
      <c r="I39" s="287" t="s">
        <v>116</v>
      </c>
      <c r="J39" s="287" t="s">
        <v>117</v>
      </c>
      <c r="K39" s="287" t="s">
        <v>118</v>
      </c>
      <c r="L39" s="159"/>
      <c r="M39" s="161"/>
      <c r="N39" s="9"/>
      <c r="O39" s="9"/>
      <c r="P39" s="9"/>
      <c r="Q39" s="9"/>
      <c r="R39" s="9"/>
      <c r="S39" s="9"/>
      <c r="T39" s="9"/>
    </row>
    <row r="40" spans="1:20" ht="14.25" customHeight="1">
      <c r="A40" s="9"/>
      <c r="B40" s="160"/>
      <c r="C40" s="159"/>
      <c r="D40" s="399" t="s">
        <v>125</v>
      </c>
      <c r="E40" s="288" t="s">
        <v>128</v>
      </c>
      <c r="F40" s="94">
        <v>11</v>
      </c>
      <c r="G40" s="94">
        <v>9</v>
      </c>
      <c r="H40" s="94">
        <v>9</v>
      </c>
      <c r="I40" s="94">
        <v>9</v>
      </c>
      <c r="J40" s="94">
        <v>10</v>
      </c>
      <c r="K40" s="94">
        <v>10</v>
      </c>
      <c r="L40" s="90"/>
      <c r="M40" s="161"/>
      <c r="N40" s="9"/>
      <c r="O40" s="9"/>
      <c r="P40" s="9"/>
      <c r="Q40" s="9"/>
      <c r="R40" s="9"/>
      <c r="S40" s="9"/>
      <c r="T40" s="9"/>
    </row>
    <row r="41" spans="1:20" s="12" customFormat="1" ht="14.25" customHeight="1">
      <c r="A41" s="9"/>
      <c r="B41" s="160"/>
      <c r="C41" s="159"/>
      <c r="D41" s="399"/>
      <c r="E41" s="289" t="s">
        <v>129</v>
      </c>
      <c r="F41" s="94">
        <v>664</v>
      </c>
      <c r="G41" s="94">
        <v>612</v>
      </c>
      <c r="H41" s="94">
        <v>612</v>
      </c>
      <c r="I41" s="94">
        <v>612</v>
      </c>
      <c r="J41" s="94">
        <v>621</v>
      </c>
      <c r="K41" s="94">
        <v>621</v>
      </c>
      <c r="L41" s="90"/>
      <c r="M41" s="161"/>
      <c r="N41" s="9"/>
      <c r="O41" s="9"/>
      <c r="P41" s="9"/>
      <c r="Q41" s="9"/>
      <c r="R41" s="9"/>
      <c r="S41" s="9"/>
      <c r="T41" s="9"/>
    </row>
    <row r="42" spans="1:20" s="12" customFormat="1" ht="14.25" customHeight="1">
      <c r="A42" s="9"/>
      <c r="B42" s="160"/>
      <c r="C42" s="159"/>
      <c r="D42" s="399"/>
      <c r="E42" s="290" t="s">
        <v>130</v>
      </c>
      <c r="F42" s="99">
        <v>1</v>
      </c>
      <c r="G42" s="99">
        <v>1</v>
      </c>
      <c r="H42" s="99">
        <v>1</v>
      </c>
      <c r="I42" s="99">
        <v>1</v>
      </c>
      <c r="J42" s="99">
        <v>1</v>
      </c>
      <c r="K42" s="99">
        <v>1</v>
      </c>
      <c r="L42" s="159"/>
      <c r="M42" s="161"/>
      <c r="N42" s="9"/>
      <c r="O42" s="9"/>
      <c r="P42" s="9"/>
      <c r="Q42" s="9"/>
      <c r="R42" s="9"/>
      <c r="S42" s="9"/>
      <c r="T42" s="9"/>
    </row>
    <row r="43" spans="1:20" ht="14.25" customHeight="1">
      <c r="A43" s="9"/>
      <c r="B43" s="160"/>
      <c r="C43" s="159"/>
      <c r="D43" s="399"/>
      <c r="E43" s="291" t="s">
        <v>131</v>
      </c>
      <c r="F43" s="99">
        <v>42</v>
      </c>
      <c r="G43" s="99">
        <v>42</v>
      </c>
      <c r="H43" s="99">
        <v>42</v>
      </c>
      <c r="I43" s="99">
        <v>42</v>
      </c>
      <c r="J43" s="99">
        <v>42</v>
      </c>
      <c r="K43" s="99">
        <v>42</v>
      </c>
      <c r="L43" s="159"/>
      <c r="M43" s="161"/>
      <c r="N43" s="9"/>
      <c r="O43" s="9"/>
      <c r="P43" s="9"/>
      <c r="Q43" s="9"/>
      <c r="R43" s="9"/>
      <c r="S43" s="9"/>
      <c r="T43" s="9"/>
    </row>
    <row r="44" spans="1:20" ht="14.25" customHeight="1">
      <c r="A44" s="9"/>
      <c r="B44" s="160"/>
      <c r="C44" s="159"/>
      <c r="D44" s="399"/>
      <c r="E44" s="292" t="s">
        <v>132</v>
      </c>
      <c r="F44" s="293">
        <v>2</v>
      </c>
      <c r="G44" s="293">
        <v>2</v>
      </c>
      <c r="H44" s="293">
        <v>2</v>
      </c>
      <c r="I44" s="293">
        <v>2</v>
      </c>
      <c r="J44" s="293">
        <v>2</v>
      </c>
      <c r="K44" s="293">
        <v>2</v>
      </c>
      <c r="L44" s="159"/>
      <c r="M44" s="161"/>
      <c r="N44" s="9"/>
      <c r="O44" s="9"/>
      <c r="P44" s="9"/>
      <c r="Q44" s="9"/>
      <c r="R44" s="9"/>
      <c r="S44" s="9"/>
      <c r="T44" s="9"/>
    </row>
    <row r="45" spans="1:20" ht="14.25" customHeight="1">
      <c r="A45" s="9"/>
      <c r="B45" s="160"/>
      <c r="C45" s="159"/>
      <c r="D45" s="399"/>
      <c r="E45" s="294" t="s">
        <v>133</v>
      </c>
      <c r="F45" s="293">
        <v>29</v>
      </c>
      <c r="G45" s="293">
        <v>29</v>
      </c>
      <c r="H45" s="293">
        <v>28</v>
      </c>
      <c r="I45" s="293">
        <v>28</v>
      </c>
      <c r="J45" s="293">
        <v>28</v>
      </c>
      <c r="K45" s="293">
        <v>28</v>
      </c>
      <c r="L45" s="159"/>
      <c r="M45" s="161"/>
      <c r="N45" s="9"/>
      <c r="O45" s="9"/>
      <c r="P45" s="9"/>
      <c r="Q45" s="9"/>
      <c r="R45" s="9"/>
      <c r="S45" s="9"/>
      <c r="T45" s="9"/>
    </row>
    <row r="46" spans="1:20" ht="14.25" customHeight="1">
      <c r="A46" s="9"/>
      <c r="B46" s="160"/>
      <c r="C46" s="159"/>
      <c r="D46" s="399"/>
      <c r="E46" s="295" t="s">
        <v>134</v>
      </c>
      <c r="F46" s="296">
        <v>3</v>
      </c>
      <c r="G46" s="296">
        <v>3</v>
      </c>
      <c r="H46" s="296">
        <v>3</v>
      </c>
      <c r="I46" s="296">
        <v>3</v>
      </c>
      <c r="J46" s="296">
        <v>4</v>
      </c>
      <c r="K46" s="296">
        <v>3</v>
      </c>
      <c r="L46" s="159"/>
      <c r="M46" s="161"/>
      <c r="N46" s="9"/>
      <c r="O46" s="9"/>
      <c r="P46" s="9"/>
      <c r="Q46" s="9"/>
      <c r="R46" s="9"/>
      <c r="S46" s="9"/>
      <c r="T46" s="9"/>
    </row>
    <row r="47" spans="1:20" ht="14.25" customHeight="1">
      <c r="A47" s="9"/>
      <c r="B47" s="160"/>
      <c r="C47" s="159"/>
      <c r="D47" s="399"/>
      <c r="E47" s="295" t="s">
        <v>135</v>
      </c>
      <c r="F47" s="296">
        <v>27</v>
      </c>
      <c r="G47" s="296">
        <v>27</v>
      </c>
      <c r="H47" s="296">
        <v>27</v>
      </c>
      <c r="I47" s="296">
        <v>27</v>
      </c>
      <c r="J47" s="296">
        <v>31</v>
      </c>
      <c r="K47" s="296">
        <v>21</v>
      </c>
      <c r="L47" s="159"/>
      <c r="M47" s="161"/>
      <c r="N47" s="9"/>
      <c r="O47" s="9"/>
      <c r="P47" s="9"/>
      <c r="Q47" s="9"/>
      <c r="R47" s="9"/>
      <c r="S47" s="9"/>
      <c r="T47" s="9"/>
    </row>
    <row r="48" spans="1:20" ht="28.5">
      <c r="A48" s="9"/>
      <c r="B48" s="160"/>
      <c r="C48" s="159"/>
      <c r="D48" s="399"/>
      <c r="E48" s="297" t="s">
        <v>136</v>
      </c>
      <c r="F48" s="298">
        <v>0</v>
      </c>
      <c r="G48" s="299">
        <v>8</v>
      </c>
      <c r="H48" s="299">
        <v>10</v>
      </c>
      <c r="I48" s="299">
        <v>9</v>
      </c>
      <c r="J48" s="299">
        <v>11</v>
      </c>
      <c r="K48" s="299">
        <v>13</v>
      </c>
      <c r="L48" s="159"/>
      <c r="M48" s="161"/>
      <c r="N48" s="9"/>
      <c r="O48" s="9"/>
      <c r="P48" s="9"/>
      <c r="Q48" s="9"/>
      <c r="R48" s="9"/>
      <c r="S48" s="9"/>
      <c r="T48" s="9"/>
    </row>
    <row r="49" spans="1:20" ht="42.75">
      <c r="A49" s="9"/>
      <c r="B49" s="160"/>
      <c r="C49" s="159"/>
      <c r="D49" s="399"/>
      <c r="E49" s="297" t="s">
        <v>137</v>
      </c>
      <c r="F49" s="298">
        <v>0</v>
      </c>
      <c r="G49" s="299">
        <v>51</v>
      </c>
      <c r="H49" s="299">
        <v>68</v>
      </c>
      <c r="I49" s="299">
        <v>52</v>
      </c>
      <c r="J49" s="299">
        <v>65</v>
      </c>
      <c r="K49" s="299">
        <v>86</v>
      </c>
      <c r="L49" s="159"/>
      <c r="M49" s="161"/>
      <c r="N49" s="9"/>
      <c r="O49" s="9"/>
      <c r="P49" s="9"/>
      <c r="Q49" s="9"/>
      <c r="R49" s="9"/>
      <c r="S49" s="9"/>
      <c r="T49" s="9"/>
    </row>
    <row r="50" spans="1:20" ht="28.5">
      <c r="A50" s="9"/>
      <c r="B50" s="160"/>
      <c r="C50" s="159"/>
      <c r="D50" s="399"/>
      <c r="E50" s="300" t="s">
        <v>138</v>
      </c>
      <c r="F50" s="301">
        <v>0</v>
      </c>
      <c r="G50" s="301">
        <v>0</v>
      </c>
      <c r="H50" s="301">
        <v>0</v>
      </c>
      <c r="I50" s="302">
        <v>16</v>
      </c>
      <c r="J50" s="302">
        <v>19</v>
      </c>
      <c r="K50" s="302">
        <v>22</v>
      </c>
      <c r="L50" s="159"/>
      <c r="M50" s="161"/>
      <c r="N50" s="9"/>
      <c r="O50" s="9"/>
      <c r="P50" s="9"/>
      <c r="Q50" s="9"/>
      <c r="R50" s="9"/>
      <c r="S50" s="9"/>
      <c r="T50" s="9"/>
    </row>
    <row r="51" spans="1:20" ht="28.5">
      <c r="A51" s="9"/>
      <c r="B51" s="160"/>
      <c r="C51" s="159"/>
      <c r="D51" s="399"/>
      <c r="E51" s="300" t="s">
        <v>139</v>
      </c>
      <c r="F51" s="301">
        <v>0</v>
      </c>
      <c r="G51" s="301">
        <v>0</v>
      </c>
      <c r="H51" s="301">
        <v>0</v>
      </c>
      <c r="I51" s="302">
        <v>62</v>
      </c>
      <c r="J51" s="302">
        <v>79</v>
      </c>
      <c r="K51" s="302">
        <v>97</v>
      </c>
      <c r="L51" s="159"/>
      <c r="M51" s="161"/>
      <c r="N51" s="9"/>
      <c r="O51" s="9"/>
      <c r="P51" s="9"/>
      <c r="Q51" s="9"/>
      <c r="R51" s="9"/>
      <c r="S51" s="9"/>
      <c r="T51" s="9"/>
    </row>
    <row r="52" spans="1:20" ht="29.25" customHeight="1">
      <c r="A52" s="9"/>
      <c r="B52" s="160"/>
      <c r="C52" s="159"/>
      <c r="D52" s="397" t="s">
        <v>126</v>
      </c>
      <c r="E52" s="398"/>
      <c r="F52" s="303">
        <v>17</v>
      </c>
      <c r="G52" s="303">
        <v>23</v>
      </c>
      <c r="H52" s="303">
        <v>25</v>
      </c>
      <c r="I52" s="303">
        <v>40</v>
      </c>
      <c r="J52" s="303">
        <v>47</v>
      </c>
      <c r="K52" s="303">
        <v>51</v>
      </c>
      <c r="L52" s="159"/>
      <c r="M52" s="161"/>
      <c r="N52" s="9"/>
      <c r="O52" s="9"/>
      <c r="P52" s="9"/>
      <c r="Q52" s="9"/>
      <c r="R52" s="9"/>
      <c r="S52" s="9"/>
      <c r="T52" s="9"/>
    </row>
    <row r="53" spans="1:20" ht="27" customHeight="1">
      <c r="A53" s="9"/>
      <c r="B53" s="160"/>
      <c r="C53" s="159"/>
      <c r="D53" s="397" t="s">
        <v>127</v>
      </c>
      <c r="E53" s="398"/>
      <c r="F53" s="303">
        <v>762</v>
      </c>
      <c r="G53" s="303">
        <v>761</v>
      </c>
      <c r="H53" s="303">
        <v>777</v>
      </c>
      <c r="I53" s="303">
        <v>823</v>
      </c>
      <c r="J53" s="303">
        <v>866</v>
      </c>
      <c r="K53" s="303">
        <v>895</v>
      </c>
      <c r="L53" s="159"/>
      <c r="M53" s="161"/>
      <c r="N53" s="9"/>
      <c r="O53" s="9"/>
      <c r="P53" s="9"/>
      <c r="Q53" s="9"/>
      <c r="R53" s="9"/>
      <c r="S53" s="9"/>
      <c r="T53" s="9"/>
    </row>
    <row r="54" spans="1:20">
      <c r="A54" s="9"/>
      <c r="B54" s="160"/>
      <c r="C54" s="159"/>
      <c r="D54" s="173"/>
      <c r="E54" s="173"/>
      <c r="F54" s="173"/>
      <c r="G54" s="173"/>
      <c r="H54" s="173"/>
      <c r="I54" s="173"/>
      <c r="J54" s="173"/>
      <c r="K54" s="173"/>
      <c r="L54" s="159"/>
      <c r="M54" s="161"/>
      <c r="N54" s="9"/>
      <c r="O54" s="9"/>
      <c r="P54" s="9"/>
      <c r="Q54" s="9"/>
      <c r="R54" s="9"/>
      <c r="S54" s="9"/>
      <c r="T54" s="9"/>
    </row>
    <row r="55" spans="1:20">
      <c r="A55" s="9"/>
      <c r="B55" s="160"/>
      <c r="C55" s="159"/>
      <c r="D55" s="173"/>
      <c r="E55" s="173"/>
      <c r="F55" s="173"/>
      <c r="G55" s="173"/>
      <c r="H55" s="173"/>
      <c r="I55" s="173"/>
      <c r="J55" s="173"/>
      <c r="K55" s="173"/>
      <c r="L55" s="159"/>
      <c r="M55" s="161"/>
      <c r="N55" s="9"/>
      <c r="O55" s="9"/>
      <c r="P55" s="9"/>
      <c r="Q55" s="9"/>
      <c r="R55" s="9"/>
      <c r="S55" s="9"/>
      <c r="T55" s="9"/>
    </row>
    <row r="56" spans="1:20">
      <c r="A56" s="9"/>
      <c r="B56" s="160"/>
      <c r="C56" s="159"/>
      <c r="D56" s="173"/>
      <c r="E56" s="173"/>
      <c r="F56" s="173"/>
      <c r="G56" s="173"/>
      <c r="H56" s="173"/>
      <c r="I56" s="173"/>
      <c r="J56" s="173"/>
      <c r="K56" s="173"/>
      <c r="L56" s="159"/>
      <c r="M56" s="161"/>
      <c r="N56" s="9"/>
      <c r="O56" s="9"/>
      <c r="P56" s="9"/>
      <c r="Q56" s="9"/>
      <c r="R56" s="9"/>
      <c r="S56" s="9"/>
      <c r="T56" s="9"/>
    </row>
    <row r="57" spans="1:20" ht="15.75" thickBot="1">
      <c r="A57" s="9"/>
      <c r="B57" s="162"/>
      <c r="C57" s="163"/>
      <c r="D57" s="175"/>
      <c r="E57" s="175"/>
      <c r="F57" s="175"/>
      <c r="G57" s="175"/>
      <c r="H57" s="175"/>
      <c r="I57" s="175"/>
      <c r="J57" s="175"/>
      <c r="K57" s="175"/>
      <c r="L57" s="163"/>
      <c r="M57" s="164"/>
      <c r="N57" s="9"/>
      <c r="O57" s="9"/>
      <c r="P57" s="9"/>
      <c r="Q57" s="9"/>
      <c r="R57" s="9"/>
      <c r="S57" s="9"/>
      <c r="T57" s="9"/>
    </row>
    <row r="58" spans="1:20" ht="31.5" customHeight="1">
      <c r="A58" s="9"/>
      <c r="B58" s="9"/>
      <c r="C58" s="9"/>
      <c r="L58" s="9"/>
      <c r="M58" s="9"/>
      <c r="N58" s="9"/>
      <c r="O58" s="9"/>
      <c r="P58" s="9"/>
      <c r="Q58" s="9"/>
      <c r="R58" s="9"/>
      <c r="S58" s="9"/>
      <c r="T58" s="9"/>
    </row>
    <row r="59" spans="1:20">
      <c r="A59" s="9"/>
      <c r="B59" s="9"/>
      <c r="C59" s="9"/>
      <c r="L59" s="9"/>
      <c r="M59" s="9"/>
      <c r="N59" s="9"/>
      <c r="O59" s="9"/>
      <c r="P59" s="9"/>
      <c r="Q59" s="9"/>
      <c r="R59" s="9"/>
      <c r="S59" s="9"/>
      <c r="T59" s="9"/>
    </row>
    <row r="60" spans="1:20">
      <c r="A60" s="9"/>
      <c r="B60" s="9"/>
      <c r="C60" s="9"/>
      <c r="L60" s="9"/>
      <c r="M60" s="9"/>
      <c r="N60" s="9"/>
      <c r="O60" s="9"/>
      <c r="P60" s="9"/>
      <c r="Q60" s="9"/>
      <c r="R60" s="9"/>
      <c r="S60" s="9"/>
      <c r="T60" s="9"/>
    </row>
    <row r="61" spans="1:20">
      <c r="A61" s="9"/>
      <c r="B61" s="9"/>
      <c r="C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4.25" customHeight="1">
      <c r="A62" s="9"/>
      <c r="B62" s="9"/>
      <c r="C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4.25" customHeight="1">
      <c r="A63" s="9"/>
      <c r="B63" s="9"/>
      <c r="C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ht="14.25" customHeight="1">
      <c r="A1001" s="9"/>
      <c r="N1001" s="9"/>
      <c r="O1001" s="9"/>
      <c r="P1001" s="9"/>
      <c r="Q1001" s="9"/>
      <c r="R1001" s="9"/>
      <c r="S1001" s="9"/>
      <c r="T1001" s="9"/>
    </row>
    <row r="1002" spans="1:20" ht="14.25" customHeight="1">
      <c r="A1002" s="9"/>
      <c r="N1002" s="9"/>
      <c r="O1002" s="9"/>
      <c r="P1002" s="9"/>
      <c r="Q1002" s="9"/>
      <c r="R1002" s="9"/>
      <c r="S1002" s="9"/>
      <c r="T1002" s="9"/>
    </row>
    <row r="1003" spans="1:20" ht="14.25" customHeight="1">
      <c r="A1003" s="9"/>
      <c r="N1003" s="9"/>
      <c r="O1003" s="9"/>
      <c r="P1003" s="9"/>
      <c r="Q1003" s="9"/>
      <c r="R1003" s="9"/>
      <c r="S1003" s="9"/>
      <c r="T1003" s="9"/>
    </row>
    <row r="1004" spans="1:20" ht="14.25" customHeight="1">
      <c r="A1004" s="9"/>
      <c r="N1004" s="9"/>
      <c r="O1004" s="9"/>
      <c r="P1004" s="9"/>
      <c r="Q1004" s="9"/>
      <c r="R1004" s="9"/>
      <c r="S1004" s="9"/>
      <c r="T1004" s="9"/>
    </row>
    <row r="1005" spans="1:20" ht="14.25" customHeight="1">
      <c r="A1005" s="9"/>
      <c r="N1005" s="9"/>
      <c r="O1005" s="9"/>
      <c r="P1005" s="9"/>
      <c r="Q1005" s="9"/>
      <c r="R1005" s="9"/>
      <c r="S1005" s="9"/>
      <c r="T1005" s="9"/>
    </row>
    <row r="1006" spans="1:20" ht="14.25" customHeight="1">
      <c r="A1006" s="9"/>
      <c r="N1006" s="9"/>
      <c r="O1006" s="9"/>
      <c r="P1006" s="9"/>
      <c r="Q1006" s="9"/>
      <c r="R1006" s="9"/>
      <c r="S1006" s="9"/>
      <c r="T1006" s="9"/>
    </row>
  </sheetData>
  <sheetProtection algorithmName="SHA-512" hashValue="xrnJQaVdZ9b2GIUmSTPoVS/5FR4fvXQO3MSi72OmizlGL38zudWyu/ZVeLpvDzUKGWs6yrry63tN2dM+iRSxtw==" saltValue="kk0tUnfGK/uLGlMRgbjMCg==" spinCount="100000" sheet="1" objects="1" scenarios="1"/>
  <mergeCells count="11">
    <mergeCell ref="D52:E52"/>
    <mergeCell ref="D53:E53"/>
    <mergeCell ref="B3:M3"/>
    <mergeCell ref="D40:D51"/>
    <mergeCell ref="D9:K9"/>
    <mergeCell ref="B2:M2"/>
    <mergeCell ref="B37:M37"/>
    <mergeCell ref="D5:K5"/>
    <mergeCell ref="D6:K6"/>
    <mergeCell ref="D7:K7"/>
    <mergeCell ref="D8:K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04"/>
  <sheetViews>
    <sheetView workbookViewId="0">
      <selection activeCell="G39" sqref="G39"/>
    </sheetView>
  </sheetViews>
  <sheetFormatPr baseColWidth="10" defaultColWidth="14.42578125" defaultRowHeight="15" customHeight="1"/>
  <cols>
    <col min="1" max="1" width="14.42578125" style="13"/>
    <col min="2" max="2" width="16.140625" style="13" customWidth="1"/>
    <col min="3" max="3" width="18.7109375" style="13" customWidth="1"/>
    <col min="4" max="4" width="26.85546875" style="13" customWidth="1"/>
    <col min="5" max="5" width="21.42578125" style="13" customWidth="1"/>
    <col min="6" max="6" width="22.42578125" style="13" customWidth="1"/>
    <col min="7" max="7" width="19.7109375" style="13" customWidth="1"/>
    <col min="8" max="8" width="11.140625" style="13" customWidth="1"/>
    <col min="9" max="9" width="35.42578125" style="13" customWidth="1"/>
    <col min="10" max="10" width="11.140625" style="13" customWidth="1"/>
    <col min="11" max="11" width="12" style="13" customWidth="1"/>
    <col min="12" max="12" width="11.28515625" style="13" customWidth="1"/>
    <col min="13" max="13" width="17.140625" style="13" customWidth="1"/>
    <col min="14" max="14" width="10.85546875" style="13" customWidth="1"/>
    <col min="15" max="15" width="14.140625" style="13" customWidth="1"/>
    <col min="16" max="16" width="10" style="13" customWidth="1"/>
    <col min="17" max="17" width="16.28515625" style="13" customWidth="1"/>
    <col min="18" max="18" width="9.28515625" style="13" customWidth="1"/>
    <col min="19" max="19" width="20.7109375" style="13" customWidth="1"/>
    <col min="20" max="20" width="9.85546875" style="13" customWidth="1"/>
    <col min="21" max="21" width="20.42578125" style="13" customWidth="1"/>
    <col min="22" max="22" width="10.42578125" style="13" customWidth="1"/>
    <col min="23" max="23" width="14.85546875" style="13" customWidth="1"/>
    <col min="24" max="24" width="11.28515625" style="13" customWidth="1"/>
    <col min="25" max="25" width="20.140625" style="13" customWidth="1"/>
    <col min="26" max="26" width="13" style="13" customWidth="1"/>
    <col min="27" max="27" width="9.140625" style="13" customWidth="1"/>
    <col min="28" max="16384" width="14.42578125" style="13"/>
  </cols>
  <sheetData>
    <row r="2" spans="2:27" s="226" customFormat="1" ht="21.95" customHeight="1">
      <c r="B2" s="315" t="s">
        <v>0</v>
      </c>
      <c r="C2" s="316"/>
      <c r="D2" s="316"/>
      <c r="E2" s="316"/>
      <c r="F2" s="316"/>
      <c r="G2" s="31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2:27" s="226" customFormat="1" ht="21.95" customHeight="1">
      <c r="B3" s="318" t="s">
        <v>1</v>
      </c>
      <c r="C3" s="319"/>
      <c r="D3" s="319"/>
      <c r="E3" s="319"/>
      <c r="F3" s="319"/>
      <c r="G3" s="320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2:27" ht="14.25" customHeight="1">
      <c r="B4" s="15"/>
      <c r="C4" s="14"/>
      <c r="D4" s="16"/>
      <c r="E4" s="16"/>
      <c r="F4" s="16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4"/>
    </row>
    <row r="5" spans="2:27" ht="14.25" customHeight="1">
      <c r="B5" s="18"/>
      <c r="C5" s="19" t="s">
        <v>40</v>
      </c>
      <c r="D5" s="321" t="s">
        <v>8</v>
      </c>
      <c r="E5" s="313"/>
      <c r="F5" s="313"/>
      <c r="G5" s="31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4"/>
    </row>
    <row r="6" spans="2:27" ht="14.25" customHeight="1">
      <c r="B6" s="18"/>
      <c r="C6" s="20" t="s">
        <v>41</v>
      </c>
      <c r="D6" s="312" t="s">
        <v>42</v>
      </c>
      <c r="E6" s="313"/>
      <c r="F6" s="313"/>
      <c r="G6" s="3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4"/>
    </row>
    <row r="7" spans="2:27" ht="14.25" customHeight="1">
      <c r="B7" s="21"/>
      <c r="C7" s="22" t="s">
        <v>43</v>
      </c>
      <c r="D7" s="312" t="s">
        <v>44</v>
      </c>
      <c r="E7" s="313"/>
      <c r="F7" s="313"/>
      <c r="G7" s="3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2:27" ht="14.25" customHeight="1">
      <c r="B8" s="21"/>
      <c r="C8" s="22" t="s">
        <v>45</v>
      </c>
      <c r="D8" s="312">
        <v>2020</v>
      </c>
      <c r="E8" s="313"/>
      <c r="F8" s="313"/>
      <c r="G8" s="3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ht="14.25" customHeight="1">
      <c r="B9" s="21"/>
      <c r="C9" s="22" t="s">
        <v>46</v>
      </c>
      <c r="D9" s="312" t="s">
        <v>47</v>
      </c>
      <c r="E9" s="313"/>
      <c r="F9" s="313"/>
      <c r="G9" s="3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14.25" customHeight="1">
      <c r="B10" s="15"/>
      <c r="C10" s="14"/>
      <c r="D10" s="14"/>
      <c r="E10" s="14"/>
      <c r="F10" s="14"/>
      <c r="G10" s="2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4.25" customHeight="1">
      <c r="B11" s="15"/>
      <c r="C11" s="14"/>
      <c r="D11" s="14"/>
      <c r="E11" s="14"/>
      <c r="F11" s="14"/>
      <c r="G11" s="2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14.25" customHeight="1">
      <c r="B12" s="15"/>
      <c r="C12" s="14"/>
      <c r="D12" s="14"/>
      <c r="E12" s="14"/>
      <c r="F12" s="14"/>
      <c r="G12" s="2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7" ht="14.25" customHeight="1">
      <c r="B13" s="15"/>
      <c r="C13" s="14"/>
      <c r="D13" s="14"/>
      <c r="E13" s="14"/>
      <c r="F13" s="14"/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ht="14.25" customHeight="1">
      <c r="B14" s="15"/>
      <c r="C14" s="14"/>
      <c r="D14" s="14"/>
      <c r="E14" s="14"/>
      <c r="F14" s="14"/>
      <c r="G14" s="2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ht="14.25" customHeight="1">
      <c r="B15" s="15"/>
      <c r="C15" s="14"/>
      <c r="D15" s="14"/>
      <c r="E15" s="14"/>
      <c r="F15" s="14"/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ht="14.25" customHeight="1">
      <c r="B16" s="15"/>
      <c r="C16" s="14"/>
      <c r="D16" s="14"/>
      <c r="E16" s="14"/>
      <c r="F16" s="14"/>
      <c r="G16" s="2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ht="14.25" customHeight="1">
      <c r="B17" s="15"/>
      <c r="C17" s="14"/>
      <c r="D17" s="14"/>
      <c r="E17" s="14"/>
      <c r="F17" s="14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ht="14.25" customHeight="1">
      <c r="B18" s="15"/>
      <c r="C18" s="14"/>
      <c r="D18" s="14"/>
      <c r="E18" s="14"/>
      <c r="F18" s="14"/>
      <c r="G18" s="2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ht="14.25" customHeight="1">
      <c r="B19" s="15"/>
      <c r="C19" s="14"/>
      <c r="D19" s="14"/>
      <c r="E19" s="14"/>
      <c r="F19" s="14"/>
      <c r="G19" s="2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ht="14.25" customHeight="1">
      <c r="B20" s="15"/>
      <c r="C20" s="14"/>
      <c r="D20" s="14"/>
      <c r="E20" s="14"/>
      <c r="F20" s="14"/>
      <c r="G20" s="2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ht="14.25" customHeight="1">
      <c r="B21" s="15"/>
      <c r="C21" s="14"/>
      <c r="D21" s="14"/>
      <c r="E21" s="14"/>
      <c r="F21" s="14"/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27" ht="14.25" customHeight="1">
      <c r="B22" s="15"/>
      <c r="C22" s="14"/>
      <c r="D22" s="14"/>
      <c r="E22" s="14"/>
      <c r="F22" s="14"/>
      <c r="G22" s="2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2:27" ht="14.25" customHeight="1">
      <c r="B23" s="15"/>
      <c r="C23" s="14"/>
      <c r="D23" s="14"/>
      <c r="E23" s="14"/>
      <c r="F23" s="14"/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2:27" ht="14.25" customHeight="1">
      <c r="B24" s="15"/>
      <c r="C24" s="14"/>
      <c r="D24" s="14"/>
      <c r="E24" s="14"/>
      <c r="F24" s="14"/>
      <c r="G24" s="2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2:27" ht="14.25" customHeight="1">
      <c r="B25" s="15"/>
      <c r="C25" s="14"/>
      <c r="D25" s="14"/>
      <c r="E25" s="14"/>
      <c r="F25" s="14"/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ht="14.25" customHeight="1">
      <c r="B26" s="15"/>
      <c r="C26" s="14"/>
      <c r="D26" s="14"/>
      <c r="E26" s="14"/>
      <c r="F26" s="14"/>
      <c r="G26" s="2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7" ht="14.25" customHeight="1">
      <c r="B27" s="15"/>
      <c r="C27" s="14"/>
      <c r="D27" s="14"/>
      <c r="E27" s="14"/>
      <c r="F27" s="14"/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27" ht="14.25" customHeight="1">
      <c r="B28" s="15"/>
      <c r="C28" s="14"/>
      <c r="D28" s="14"/>
      <c r="E28" s="14"/>
      <c r="F28" s="14"/>
      <c r="G28" s="2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2:27" ht="14.25" customHeight="1">
      <c r="B29" s="15"/>
      <c r="C29" s="14"/>
      <c r="D29" s="14"/>
      <c r="E29" s="14"/>
      <c r="F29" s="14"/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ht="14.25" customHeight="1">
      <c r="B30" s="15"/>
      <c r="C30" s="14"/>
      <c r="D30" s="14"/>
      <c r="E30" s="14"/>
      <c r="F30" s="14"/>
      <c r="G30" s="2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7" ht="14.25" customHeight="1">
      <c r="B31" s="15"/>
      <c r="C31" s="14"/>
      <c r="D31" s="14"/>
      <c r="E31" s="14"/>
      <c r="F31" s="14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2:27" ht="14.25" customHeight="1">
      <c r="B32" s="15"/>
      <c r="C32" s="14"/>
      <c r="D32" s="14"/>
      <c r="E32" s="14"/>
      <c r="F32" s="14"/>
      <c r="G32" s="2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ht="14.25" customHeight="1">
      <c r="B33" s="15"/>
      <c r="C33" s="14"/>
      <c r="D33" s="14"/>
      <c r="E33" s="14"/>
      <c r="F33" s="14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2:27" ht="14.25" customHeight="1">
      <c r="B34" s="15"/>
      <c r="C34" s="14"/>
      <c r="D34" s="14"/>
      <c r="E34" s="14"/>
      <c r="F34" s="14"/>
      <c r="G34" s="2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ht="14.25" customHeight="1">
      <c r="B35" s="15"/>
      <c r="C35" s="14"/>
      <c r="D35" s="14"/>
      <c r="E35" s="14"/>
      <c r="F35" s="14"/>
      <c r="G35" s="2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4.25" customHeight="1">
      <c r="B36" s="15"/>
      <c r="C36" s="14"/>
      <c r="D36" s="14"/>
      <c r="E36" s="14"/>
      <c r="F36" s="14"/>
      <c r="G36" s="2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ht="14.25" customHeight="1">
      <c r="B37" s="15"/>
      <c r="C37" s="14"/>
      <c r="D37" s="14"/>
      <c r="E37" s="14"/>
      <c r="F37" s="14"/>
      <c r="G37" s="2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ht="14.25" customHeight="1">
      <c r="B38" s="15"/>
      <c r="C38" s="14"/>
      <c r="D38" s="14"/>
      <c r="E38" s="14"/>
      <c r="F38" s="14"/>
      <c r="G38" s="2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ht="14.25" customHeight="1">
      <c r="B39" s="15"/>
      <c r="C39" s="14"/>
      <c r="D39" s="14"/>
      <c r="E39" s="14"/>
      <c r="F39" s="14"/>
      <c r="G39" s="2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ht="14.25" customHeight="1">
      <c r="B40" s="15"/>
      <c r="C40" s="14"/>
      <c r="D40" s="14"/>
      <c r="E40" s="14"/>
      <c r="F40" s="14"/>
      <c r="G40" s="2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ht="14.25" customHeight="1">
      <c r="B41" s="24"/>
      <c r="C41" s="322" t="s">
        <v>48</v>
      </c>
      <c r="D41" s="313"/>
      <c r="E41" s="313"/>
      <c r="F41" s="313"/>
      <c r="G41" s="2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ht="14.25" customHeight="1">
      <c r="B42" s="15"/>
      <c r="C42" s="14"/>
      <c r="D42" s="26"/>
      <c r="E42" s="27"/>
      <c r="F42" s="27"/>
      <c r="G42" s="28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14"/>
      <c r="AA42" s="14"/>
    </row>
    <row r="43" spans="2:27" ht="14.25" customHeight="1">
      <c r="B43" s="21"/>
      <c r="C43" s="325" t="s">
        <v>49</v>
      </c>
      <c r="D43" s="313"/>
      <c r="E43" s="29" t="s">
        <v>50</v>
      </c>
      <c r="F43" s="30"/>
      <c r="G43" s="3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ht="14.25" customHeight="1">
      <c r="B44" s="21"/>
      <c r="C44" s="326" t="s">
        <v>51</v>
      </c>
      <c r="D44" s="313"/>
      <c r="E44" s="32">
        <f>SUM(E47:E56)</f>
        <v>19201.800000000003</v>
      </c>
      <c r="F44" s="30"/>
      <c r="G44" s="3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2:27" ht="14.25" customHeight="1">
      <c r="B45" s="15"/>
      <c r="C45" s="327"/>
      <c r="D45" s="313"/>
      <c r="E45" s="313"/>
      <c r="F45" s="313"/>
      <c r="G45" s="2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2:27" ht="14.25" customHeight="1">
      <c r="B46" s="15"/>
      <c r="C46" s="328" t="s">
        <v>52</v>
      </c>
      <c r="D46" s="324"/>
      <c r="E46" s="33" t="s">
        <v>50</v>
      </c>
      <c r="F46" s="33" t="s">
        <v>53</v>
      </c>
      <c r="G46" s="2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2:27" ht="14.25" customHeight="1">
      <c r="B47" s="15"/>
      <c r="C47" s="323" t="s">
        <v>54</v>
      </c>
      <c r="D47" s="324"/>
      <c r="E47" s="34">
        <v>317.26</v>
      </c>
      <c r="F47" s="35">
        <f t="shared" ref="F47:F56" si="0">E47/$E$44</f>
        <v>1.652240935745607E-2</v>
      </c>
      <c r="G47" s="2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2:27" ht="14.25" customHeight="1">
      <c r="B48" s="15"/>
      <c r="C48" s="323" t="s">
        <v>55</v>
      </c>
      <c r="D48" s="324"/>
      <c r="E48" s="34">
        <v>101.49</v>
      </c>
      <c r="F48" s="35">
        <f t="shared" si="0"/>
        <v>5.2854419898134535E-3</v>
      </c>
      <c r="G48" s="2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2:27" ht="14.25" customHeight="1">
      <c r="B49" s="15"/>
      <c r="C49" s="323" t="s">
        <v>56</v>
      </c>
      <c r="D49" s="324"/>
      <c r="E49" s="34">
        <v>16395.25</v>
      </c>
      <c r="F49" s="35">
        <f t="shared" si="0"/>
        <v>0.85383922340613883</v>
      </c>
      <c r="G49" s="2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2:27" ht="14.25" customHeight="1">
      <c r="B50" s="15"/>
      <c r="C50" s="323" t="s">
        <v>57</v>
      </c>
      <c r="D50" s="324"/>
      <c r="E50" s="36">
        <v>280</v>
      </c>
      <c r="F50" s="35">
        <f t="shared" si="0"/>
        <v>1.4581966273995144E-2</v>
      </c>
      <c r="G50" s="2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2:27" ht="14.25" customHeight="1">
      <c r="B51" s="15"/>
      <c r="C51" s="323" t="s">
        <v>58</v>
      </c>
      <c r="D51" s="324"/>
      <c r="E51" s="34">
        <v>100.09</v>
      </c>
      <c r="F51" s="35">
        <f t="shared" si="0"/>
        <v>5.2125321584434786E-3</v>
      </c>
      <c r="G51" s="2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2:27" ht="14.25" customHeight="1">
      <c r="B52" s="15"/>
      <c r="C52" s="323" t="s">
        <v>59</v>
      </c>
      <c r="D52" s="324"/>
      <c r="E52" s="34">
        <v>14.39</v>
      </c>
      <c r="F52" s="35">
        <f t="shared" si="0"/>
        <v>7.494089095813933E-4</v>
      </c>
      <c r="G52" s="2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2:27" ht="14.25" customHeight="1">
      <c r="B53" s="15"/>
      <c r="C53" s="323" t="s">
        <v>60</v>
      </c>
      <c r="D53" s="324"/>
      <c r="E53" s="34">
        <v>189.49</v>
      </c>
      <c r="F53" s="35">
        <f t="shared" si="0"/>
        <v>9.8683456759262149E-3</v>
      </c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2:27" ht="14.25" customHeight="1">
      <c r="B54" s="15"/>
      <c r="C54" s="323" t="s">
        <v>61</v>
      </c>
      <c r="D54" s="324"/>
      <c r="E54" s="34">
        <v>639.52</v>
      </c>
      <c r="F54" s="35">
        <f t="shared" si="0"/>
        <v>3.3305210969804905E-2</v>
      </c>
      <c r="G54" s="2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2:27" ht="14.25" customHeight="1">
      <c r="B55" s="15"/>
      <c r="C55" s="323" t="s">
        <v>62</v>
      </c>
      <c r="D55" s="324"/>
      <c r="E55" s="34">
        <v>838.38</v>
      </c>
      <c r="F55" s="35">
        <f t="shared" si="0"/>
        <v>4.3661531731400173E-2</v>
      </c>
      <c r="G55" s="2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2:27" ht="14.25" customHeight="1">
      <c r="B56" s="15"/>
      <c r="C56" s="323" t="s">
        <v>63</v>
      </c>
      <c r="D56" s="324"/>
      <c r="E56" s="34">
        <v>325.93</v>
      </c>
      <c r="F56" s="35">
        <f t="shared" si="0"/>
        <v>1.6973929527440132E-2</v>
      </c>
      <c r="G56" s="2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2:27" ht="14.25" customHeight="1">
      <c r="B57" s="15"/>
      <c r="C57" s="14"/>
      <c r="D57" s="14"/>
      <c r="E57" s="14"/>
      <c r="F57" s="14"/>
      <c r="G57" s="2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2:27" ht="14.25" customHeight="1">
      <c r="B58" s="15"/>
      <c r="C58" s="14"/>
      <c r="D58" s="14"/>
      <c r="E58" s="14"/>
      <c r="F58" s="14"/>
      <c r="G58" s="2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2:27" ht="14.25" customHeight="1">
      <c r="B59" s="37"/>
      <c r="C59" s="38"/>
      <c r="D59" s="38"/>
      <c r="E59" s="38"/>
      <c r="F59" s="38"/>
      <c r="G59" s="3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2:27" ht="14.2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2:27" ht="14.2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2:27" ht="14.2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2:27" ht="14.2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2:27" ht="14.2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2:27" ht="14.2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2:27" ht="14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2:27" ht="14.2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2:27" ht="14.2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2:27" ht="14.2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2:27" ht="14.2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2:27" ht="14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2:27" ht="14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2:27" ht="14.2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2:27" ht="14.2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2:27" ht="14.2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2:27" ht="14.2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2:27" ht="14.2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2:27" ht="14.2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2:27" ht="14.2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2:27" ht="14.2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2:27" ht="14.2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2:27" ht="14.2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2:27" ht="14.2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2:27" ht="14.2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2:27" ht="14.2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2:27" ht="14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2:27" ht="14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2:27" ht="14.2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2:27" ht="14.2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2:27" ht="14.2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2:27" ht="14.2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2:27" ht="14.2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2:27" ht="14.2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2:27" ht="14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2:27" ht="14.2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2:27" ht="14.2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2:27" ht="14.2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2:27" ht="14.2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2:27" ht="14.2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2:27" ht="14.2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2:27" ht="14.2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2:27" ht="14.2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2:27" ht="14.2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2:27" ht="14.2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2:27" ht="14.2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2:27" ht="14.2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2:27" ht="14.2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2:27" ht="14.2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2:27" ht="14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2:27" ht="14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2:27" ht="14.2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2:27" ht="14.2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2:27" ht="14.2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2:27" ht="14.2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2:27" ht="14.2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2:27" ht="14.2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2:27" ht="14.2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2:27" ht="14.2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2:27" ht="14.2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2:27" ht="14.2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2:27" ht="14.2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2:27" ht="14.2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2:27" ht="14.2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2:27" ht="14.2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2:27" ht="14.2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2:27" ht="14.2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2:27" ht="14.2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2:27" ht="14.2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2:27" ht="14.2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2:27" ht="14.2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2:27" ht="14.2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2:27" ht="14.2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2:27" ht="14.2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2:27" ht="14.2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2:27" ht="14.2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2:27" ht="14.2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2:27" ht="14.2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2:27" ht="14.2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2:27" ht="14.2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2:27" ht="14.2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2:27" ht="14.2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2:27" ht="14.2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2:27" ht="14.2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2:27" ht="14.2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2:27" ht="14.2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2:27" ht="14.2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2:27" ht="14.2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2:27" ht="14.2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2:27" ht="14.2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2:27" ht="14.2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2:27" ht="14.2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2:27" ht="14.2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2:27" ht="14.2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2:27" ht="14.2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2:27" ht="14.2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2:27" ht="14.2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2:27" ht="14.2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2:27" ht="14.2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2:27" ht="14.2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2:27" ht="14.2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2:27" ht="14.2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2:27" ht="14.2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2:27" ht="14.2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2:27" ht="14.2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2:27" ht="14.2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2:27" ht="14.2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2:27" ht="14.2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2:27" ht="14.2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2:27" ht="14.2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2:27" ht="14.2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2:27" ht="14.2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2:27" ht="14.2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2:27" ht="14.2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2:27" ht="14.2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2:27" ht="14.2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2:27" ht="14.2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2:27" ht="14.2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2:27" ht="14.2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2:27" ht="14.2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2:27" ht="14.2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2:27" ht="14.2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2:27" ht="14.2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2:27" ht="14.2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2:27" ht="14.2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2:27" ht="14.2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2:27" ht="14.2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2:27" ht="14.2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2:27" ht="14.2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2:27" ht="14.2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2:27" ht="14.2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2:27" ht="14.2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2:27" ht="14.2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2:27" ht="14.2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2:27" ht="14.2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2:27" ht="14.2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2:27" ht="14.2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2:27" ht="14.2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2:27" ht="14.2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2:27" ht="14.2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2:27" ht="14.2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2:27" ht="14.2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2:27" ht="14.2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2:27" ht="14.2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2:27" ht="14.2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2:27" ht="14.2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2:27" ht="14.2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2:27" ht="14.2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2:27" ht="14.2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2:27" ht="14.2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2:27" ht="14.2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2:27" ht="14.2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2:27" ht="14.2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2:27" ht="14.2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2:27" ht="14.2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2:27" ht="14.2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2:27" ht="14.2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2:27" ht="14.2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2:27" ht="14.2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2:27" ht="14.2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2:27" ht="14.2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2:27" ht="14.2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2:27" ht="14.2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2:27" ht="14.2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2:27" ht="14.2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2:27" ht="14.2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2:27" ht="14.2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2:27" ht="14.2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2:27" ht="14.2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2:27" ht="14.2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2:27" ht="14.2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2:27" ht="14.2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2:27" ht="14.2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2:27" ht="14.2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2:27" ht="14.2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2:27" ht="14.2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2:27" ht="14.2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2:27" ht="14.2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2:27" ht="14.2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2:27" ht="14.2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2:27" ht="14.2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2:27" ht="14.2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2:27" ht="14.2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2:27" ht="14.2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2:27" ht="14.2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2:27" ht="14.2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2:27" ht="14.2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2:27" ht="14.2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2:27" ht="14.2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2:27" ht="14.2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2:27" ht="14.2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2:27" ht="14.2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2:27" ht="14.2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2:27" ht="14.2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2:27" ht="14.2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2:27" ht="14.2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2:27" ht="14.2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2:27" ht="14.2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2:27" ht="14.2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2:27" ht="14.2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2:27" ht="14.2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2:27" ht="14.2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2:27" ht="14.2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2:27" ht="14.2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2:27" ht="14.2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2:27" ht="14.2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2:27" ht="14.2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2:27" ht="14.2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2:27" ht="14.2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2:27" ht="14.2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2:27" ht="14.2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2:27" ht="14.2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2:27" ht="14.2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2:27" ht="14.2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2:27" ht="14.2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2:27" ht="14.2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2:27" ht="14.2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2:27" ht="14.2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2:27" ht="14.2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2:27" ht="14.2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2:27" ht="14.2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2:27" ht="14.2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2:27" ht="14.2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2:27" ht="14.2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2:27" ht="14.2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2:27" ht="14.2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2:27" ht="14.2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2:27" ht="14.2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2:27" ht="14.2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2:27" ht="14.2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2:27" ht="14.2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2:27" ht="14.2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2:27" ht="14.2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2:27" ht="14.2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2:27" ht="14.2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2:27" ht="14.2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2:27" ht="14.2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2:27" ht="14.2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2:27" ht="14.2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2:27" ht="14.2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2:27" ht="14.2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2:27" ht="14.2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2:27" ht="14.2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2:27" ht="14.2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2:27" ht="14.2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2:27" ht="14.2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2:27" ht="14.2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2:27" ht="14.2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2:27" ht="14.2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2:27" ht="14.2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2:27" ht="14.2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2:27" ht="14.2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2:27" ht="14.2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2:27" ht="14.2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2:27" ht="14.2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2:27" ht="14.2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2:27" ht="14.2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2:27" ht="14.2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2:27" ht="14.2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2:27" ht="14.2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2:27" ht="14.2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2:27" ht="14.2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2:27" ht="14.2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2:27" ht="14.2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2:27" ht="14.2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2:27" ht="14.2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2:27" ht="14.2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2:27" ht="14.2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2:27" ht="14.2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2:27" ht="14.2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2:27" ht="14.2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2:27" ht="14.2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2:27" ht="14.2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2:27" ht="14.2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2:27" ht="14.2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2:27" ht="14.2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2:27" ht="14.2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2:27" ht="14.2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2:27" ht="14.2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2:27" ht="14.2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2:27" ht="14.2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2:27" ht="14.2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2:27" ht="14.2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2:27" ht="14.2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2:27" ht="14.2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2:27" ht="14.2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2:27" ht="14.2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2:27" ht="14.2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2:27" ht="14.2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2:27" ht="14.2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2:27" ht="14.2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2:27" ht="14.2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2:27" ht="14.2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2:27" ht="14.2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2:27" ht="14.2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2:27" ht="14.2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2:27" ht="14.2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2:27" ht="14.2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2:27" ht="14.2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2:27" ht="14.2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2:27" ht="14.2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2:27" ht="14.2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2:27" ht="14.2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2:27" ht="14.2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2:27" ht="14.2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2:27" ht="14.2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2:27" ht="14.2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2:27" ht="14.2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2:27" ht="14.2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2:27" ht="14.2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2:27" ht="14.2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2:27" ht="14.2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2:27" ht="14.2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2:27" ht="14.2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2:27" ht="14.2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2:27" ht="14.2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2:27" ht="14.2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2:27" ht="14.2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2:27" ht="14.2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2:27" ht="14.2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2:27" ht="14.2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2:27" ht="14.2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2:27" ht="14.2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2:27" ht="14.2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2:27" ht="14.2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2:27" ht="14.2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2:27" ht="14.2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2:27" ht="14.2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2:27" ht="14.2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2:27" ht="14.2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2:27" ht="14.2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2:27" ht="14.2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2:27" ht="14.2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2:27" ht="14.2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2:27" ht="14.2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2:27" ht="14.2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2:27" ht="14.2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2:27" ht="14.2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2:27" ht="14.2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2:27" ht="14.2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2:27" ht="14.2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2:27" ht="14.2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2:27" ht="14.2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2:27" ht="14.2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2:27" ht="14.2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2:27" ht="14.2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2:27" ht="14.2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2:27" ht="14.2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2:27" ht="14.2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2:27" ht="14.2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2:27" ht="14.2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2:27" ht="14.2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2:27" ht="14.2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2:27" ht="14.2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2:27" ht="14.2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2:27" ht="14.2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2:27" ht="14.2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2:27" ht="14.2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2:27" ht="14.2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2:27" ht="14.2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2:27" ht="14.2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2:27" ht="14.2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2:27" ht="14.2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2:27" ht="14.2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2:27" ht="14.2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2:27" ht="14.2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2:27" ht="14.2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2:27" ht="14.2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2:27" ht="14.2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2:27" ht="14.2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2:27" ht="14.2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2:27" ht="14.2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2:27" ht="14.2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2:27" ht="14.2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2:27" ht="14.2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2:27" ht="14.2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2:27" ht="14.2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2:27" ht="14.2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2:27" ht="14.2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2:27" ht="14.2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2:27" ht="14.2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2:27" ht="14.2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2:27" ht="14.2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2:27" ht="14.2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2:27" ht="14.2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2:27" ht="14.2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2:27" ht="14.2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2:27" ht="14.2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2:27" ht="14.2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2:27" ht="14.2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2:27" ht="14.2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2:27" ht="14.2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2:27" ht="14.2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2:27" ht="14.2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2:27" ht="14.2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2:27" ht="14.2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2:27" ht="14.2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2:27" ht="14.2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2:27" ht="14.2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2:27" ht="14.2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2:27" ht="14.2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2:27" ht="14.2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2:27" ht="14.2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2:27" ht="14.2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2:27" ht="14.2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2:27" ht="14.2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2:27" ht="14.2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2:27" ht="14.2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2:27" ht="14.2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2:27" ht="14.2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2:27" ht="14.2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2:27" ht="14.2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2:27" ht="14.2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2:27" ht="14.2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2:27" ht="14.2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2:27" ht="14.2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2:27" ht="14.2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2:27" ht="14.2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2:27" ht="14.2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2:27" ht="14.2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2:27" ht="14.2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2:27" ht="14.2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2:27" ht="14.2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2:27" ht="14.2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2:27" ht="14.2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2:27" ht="14.2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2:27" ht="14.2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2:27" ht="14.2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2:27" ht="14.2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2:27" ht="14.2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2:27" ht="14.2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2:27" ht="14.2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2:27" ht="14.2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2:27" ht="14.2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2:27" ht="14.2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2:27" ht="14.2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2:27" ht="14.2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2:27" ht="14.2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2:27" ht="14.2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2:27" ht="14.2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2:27" ht="14.2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2:27" ht="14.2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2:27" ht="14.2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2:27" ht="14.2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2:27" ht="14.2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2:27" ht="14.2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2:27" ht="14.2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2:27" ht="14.2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2:27" ht="14.2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2:27" ht="14.2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2:27" ht="14.2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2:27" ht="14.2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2:27" ht="14.2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2:27" ht="14.2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2:27" ht="14.2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2:27" ht="14.2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2:27" ht="14.2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2:27" ht="14.2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2:27" ht="14.2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2:27" ht="14.2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2:27" ht="14.2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2:27" ht="14.2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2:27" ht="14.2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2:27" ht="14.2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2:27" ht="14.2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2:27" ht="14.2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2:27" ht="14.2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2:27" ht="14.2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2:27" ht="14.2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2:27" ht="14.2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2:27" ht="14.2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2:27" ht="14.2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2:27" ht="14.2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2:27" ht="14.2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2:27" ht="14.2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2:27" ht="14.2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2:27" ht="14.2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2:27" ht="14.2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2:27" ht="14.2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2:27" ht="14.2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2:27" ht="14.2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2:27" ht="14.2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2:27" ht="14.2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2:27" ht="14.2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2:27" ht="14.2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2:27" ht="14.2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2:27" ht="14.2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2:27" ht="14.2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2:27" ht="14.2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2:27" ht="14.2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2:27" ht="14.2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2:27" ht="14.2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2:27" ht="14.2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2:27" ht="14.2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2:27" ht="14.2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2:27" ht="14.2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2:27" ht="14.2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2:27" ht="14.2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2:27" ht="14.2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2:27" ht="14.2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2:27" ht="14.2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2:27" ht="14.2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2:27" ht="14.2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2:27" ht="14.2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2:27" ht="14.2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2:27" ht="14.2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2:27" ht="14.2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2:27" ht="14.2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2:27" ht="14.2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2:27" ht="14.2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2:27" ht="14.2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2:27" ht="14.2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2:27" ht="14.2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2:27" ht="14.2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2:27" ht="14.2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2:27" ht="14.2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2:27" ht="14.2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2:27" ht="14.2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2:27" ht="14.2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2:27" ht="14.2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2:27" ht="14.2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2:27" ht="14.2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2:27" ht="14.2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2:27" ht="14.2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2:27" ht="14.2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2:27" ht="14.2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2:27" ht="14.2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2:27" ht="14.2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2:27" ht="14.2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2:27" ht="14.2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2:27" ht="14.2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2:27" ht="14.2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2:27" ht="14.2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2:27" ht="14.2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2:27" ht="14.2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2:27" ht="14.2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2:27" ht="14.2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2:27" ht="14.2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2:27" ht="14.2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2:27" ht="14.2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2:27" ht="14.2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2:27" ht="14.2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2:27" ht="14.2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2:27" ht="14.2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2:27" ht="14.2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2:27" ht="14.2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2:27" ht="14.2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2:27" ht="14.2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2:27" ht="14.2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2:27" ht="14.2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2:27" ht="14.2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2:27" ht="14.2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2:27" ht="14.2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2:27" ht="14.2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2:27" ht="14.2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2:27" ht="14.2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2:27" ht="14.2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2:27" ht="14.2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2:27" ht="14.2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2:27" ht="14.2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2:27" ht="14.2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2:27" ht="14.2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2:27" ht="14.2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2:27" ht="14.2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2:27" ht="14.2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2:27" ht="14.2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2:27" ht="14.2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2:27" ht="14.2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2:27" ht="14.2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2:27" ht="14.2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2:27" ht="14.2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2:27" ht="14.2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2:27" ht="14.2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2:27" ht="14.2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2:27" ht="14.2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2:27" ht="14.2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2:27" ht="14.2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2:27" ht="14.2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2:27" ht="14.2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2:27" ht="14.2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2:27" ht="14.2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2:27" ht="14.2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2:27" ht="14.2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2:27" ht="14.2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2:27" ht="14.2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2:27" ht="14.2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2:27" ht="14.2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2:27" ht="14.2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2:27" ht="14.2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2:27" ht="14.2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2:27" ht="14.2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2:27" ht="14.2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2:27" ht="14.2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2:27" ht="14.2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2:27" ht="14.2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2:27" ht="14.2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2:27" ht="14.2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2:27" ht="14.2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2:27" ht="14.2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2:27" ht="14.2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2:27" ht="14.2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2:27" ht="14.2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2:27" ht="14.2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2:27" ht="14.2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2:27" ht="14.2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2:27" ht="14.2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2:27" ht="14.2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2:27" ht="14.2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2:27" ht="14.2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2:27" ht="14.2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2:27" ht="14.2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2:27" ht="14.2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2:27" ht="14.2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2:27" ht="14.2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2:27" ht="14.2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2:27" ht="14.2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2:27" ht="14.2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2:27" ht="14.2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2:27" ht="14.2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2:27" ht="14.2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2:27" ht="14.2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2:27" ht="14.2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2:27" ht="14.2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2:27" ht="14.2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2:27" ht="14.2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2:27" ht="14.2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2:27" ht="14.2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2:27" ht="14.2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2:27" ht="14.2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2:27" ht="14.2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2:27" ht="14.2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2:27" ht="14.2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2:27" ht="14.2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2:27" ht="14.2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2:27" ht="14.2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2:27" ht="14.2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2:27" ht="14.2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2:27" ht="14.2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2:27" ht="14.2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2:27" ht="14.2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2:27" ht="14.2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2:27" ht="14.2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2:27" ht="14.2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2:27" ht="14.2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2:27" ht="14.2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2:27" ht="14.2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2:27" ht="14.2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2:27" ht="14.2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2:27" ht="14.2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2:27" ht="14.2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2:27" ht="14.2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2:27" ht="14.2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2:27" ht="14.2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2:27" ht="14.2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2:27" ht="14.2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2:27" ht="14.2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2:27" ht="14.2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2:27" ht="14.2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2:27" ht="14.2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2:27" ht="14.2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2:27" ht="14.2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2:27" ht="14.2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2:27" ht="14.2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2:27" ht="14.2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2:27" ht="14.2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2:27" ht="14.2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2:27" ht="14.2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2:27" ht="14.2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2:27" ht="14.2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2:27" ht="14.2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2:27" ht="14.2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2:27" ht="14.2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2:27" ht="14.2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2:27" ht="14.2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2:27" ht="14.2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2:27" ht="14.2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2:27" ht="14.2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2:27" ht="14.2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2:27" ht="14.2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2:27" ht="14.2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2:27" ht="14.2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2:27" ht="14.2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2:27" ht="14.2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2:27" ht="14.2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2:27" ht="14.2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2:27" ht="14.2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2:27" ht="14.2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2:27" ht="14.2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2:27" ht="14.2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2:27" ht="14.2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2:27" ht="14.2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2:27" ht="14.2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2:27" ht="14.2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2:27" ht="14.2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2:27" ht="14.2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2:27" ht="14.2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2:27" ht="14.2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2:27" ht="14.2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2:27" ht="14.2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2:27" ht="14.2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2:27" ht="14.2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2:27" ht="14.2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2:27" ht="14.2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2:27" ht="14.2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2:27" ht="14.2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2:27" ht="14.2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2:27" ht="14.2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2:27" ht="14.2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2:27" ht="14.2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2:27" ht="14.2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2:27" ht="14.2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2:27" ht="14.2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2:27" ht="14.2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2:27" ht="14.2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2:27" ht="14.2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2:27" ht="14.2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2:27" ht="14.2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2:27" ht="14.2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2:27" ht="14.2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2:27" ht="14.2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2:27" ht="14.2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2:27" ht="14.2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2:27" ht="14.2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2:27" ht="14.2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2:27" ht="14.2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2:27" ht="14.2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2:27" ht="14.2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2:27" ht="14.2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2:27" ht="14.2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2:27" ht="14.2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2:27" ht="14.2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2:27" ht="14.2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2:27" ht="14.2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2:27" ht="14.2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2:27" ht="14.2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2:27" ht="14.2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2:27" ht="14.2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2:27" ht="14.2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2:27" ht="14.2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2:27" ht="14.2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2:27" ht="14.2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2:27" ht="14.2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2:27" ht="14.2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2:27" ht="14.2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2:27" ht="14.2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2:27" ht="14.2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2:27" ht="14.2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2:27" ht="14.2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2:27" ht="14.2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2:27" ht="14.2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2:27" ht="14.2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2:27" ht="14.2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2:27" ht="14.2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2:27" ht="14.2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2:27" ht="14.2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2:27" ht="14.2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2:27" ht="14.2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2:27" ht="14.2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2:27" ht="14.2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2:27" ht="14.2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2:27" ht="14.2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2:27" ht="14.2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2:27" ht="14.2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2:27" ht="14.2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2:27" ht="14.2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2:27" ht="14.2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2:27" ht="14.2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2:27" ht="14.2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2:27" ht="14.2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2:27" ht="14.2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2:27" ht="14.2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2:27" ht="14.2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2:27" ht="14.2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2:27" ht="14.2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2:27" ht="14.2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2:27" ht="14.2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2:27" ht="14.2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2:27" ht="14.2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2:27" ht="14.2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2:27" ht="14.2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2:27" ht="14.2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2:27" ht="14.2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2:27" ht="14.2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2:27" ht="14.2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2:27" ht="14.2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2:27" ht="14.2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2:27" ht="14.2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2:27" ht="14.2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2:27" ht="14.2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2:27" ht="14.2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2:27" ht="14.2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2:27" ht="14.2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2:27" ht="14.2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2:27" ht="14.2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2:27" ht="14.2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2:27" ht="14.2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2:27" ht="14.2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2:27" ht="14.2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2:27" ht="14.2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2:27" ht="14.2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2:27" ht="14.2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2:27" ht="14.2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2:27" ht="14.2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2:27" ht="14.2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2:27" ht="14.2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2:27" ht="14.2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2:27" ht="14.2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2:27" ht="14.2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2:27" ht="14.2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2:27" ht="14.2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2:27" ht="14.2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2:27" ht="14.2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2:27" ht="14.2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2:27" ht="14.2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2:27" ht="14.2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2:27" ht="14.2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2:27" ht="14.2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2:27" ht="14.2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2:27" ht="14.2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2:27" ht="14.2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2:27" ht="14.2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2:27" ht="14.2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2:27" ht="14.2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2:27" ht="14.2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2:27" ht="14.2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2:27" ht="14.2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2:27" ht="14.2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2:27" ht="14.2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2:27" ht="14.2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2:27" ht="14.2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2:27" ht="14.2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2:27" ht="14.2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2:27" ht="14.2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2:27" ht="14.2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2:27" ht="14.2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2:27" ht="14.2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2:27" ht="14.2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2:27" ht="14.2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2:27" ht="14.2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2:27" ht="14.2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2:27" ht="14.2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2:27" ht="14.2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2:27" ht="14.2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2:27" ht="14.2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2:27" ht="14.2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2:27" ht="14.2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2:27" ht="14.2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2:27" ht="14.2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2:27" ht="14.2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2:27" ht="14.2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2:27" ht="14.2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2:27" ht="14.2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2:27" ht="14.2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2:27" ht="14.2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2:27" ht="14.2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2:27" ht="14.2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2:27" ht="14.2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2:27" ht="14.2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2:27" ht="14.2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2:27" ht="14.2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2:27" ht="14.2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2:27" ht="14.2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2:27" ht="14.2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2:27" ht="14.2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2:27" ht="14.2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2:27" ht="14.2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2:27" ht="14.2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2:27" ht="14.2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2:27" ht="14.2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2:27" ht="14.2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2:27" ht="14.2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2:27" ht="14.2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2:27" ht="14.2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2:27" ht="14.2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2:27" ht="14.2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2:27" ht="14.2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2:27" ht="14.2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2:27" ht="14.2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2:27" ht="14.2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2:27" ht="14.2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2:27" ht="14.2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2:27" ht="14.2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2:27" ht="14.2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2:27" ht="14.2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2:27" ht="14.2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2:27" ht="14.2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2:27" ht="14.2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2:27" ht="14.2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2:27" ht="14.2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2:27" ht="14.2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2:27" ht="14.2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2:27" ht="14.2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2:27" ht="14.2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2:27" ht="14.2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2:27" ht="14.2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2:27" ht="14.2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2:27" ht="14.2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2:27" ht="14.2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2:27" ht="14.2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2:27" ht="14.2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2:27" ht="14.2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2:27" ht="14.2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2:27" ht="14.2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2:27" ht="14.2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2:27" ht="14.2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2:27" ht="14.2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2:27" ht="14.2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2:27" ht="14.2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2:27" ht="14.2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2:27" ht="14.2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2:27" ht="14.2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2:27" ht="14.2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2:27" ht="14.2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2:27" ht="14.2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2:27" ht="14.2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2:27" ht="14.2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2:27" ht="14.2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2:27" ht="14.2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2:27" ht="14.2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2:27" ht="14.2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2:27" ht="14.2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2:27" ht="14.2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2:27" ht="14.2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2:27" ht="14.2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2:27" ht="14.2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2:27" ht="14.2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2:27" ht="14.2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2:27" ht="14.2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2:27" ht="14.2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2:27" ht="14.2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2:27" ht="14.2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2:27" ht="14.2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2:27" ht="14.2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2:27" ht="14.2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2:27" ht="14.2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2:27" ht="14.2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2:27" ht="14.2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2:27" ht="14.2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2:27" ht="14.2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2:27" ht="14.2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2:27" ht="14.2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2:27" ht="14.25" customHeight="1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2:27" ht="14.25" customHeight="1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2:27" ht="14.25" customHeight="1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2:27" ht="14.25" customHeight="1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</sheetData>
  <sheetProtection algorithmName="SHA-512" hashValue="fD5I8OhfS7QS3AdgbgmRJtlgLDUhpd7ShZnfax2flQNrVoEr5aQP+0sPSQavINCATR6ot6Db9/Io1rtybSO3tg==" saltValue="jb7U9vXUvRWG2Ecc4LSOOg==" spinCount="100000" sheet="1" objects="1" scenarios="1"/>
  <mergeCells count="22">
    <mergeCell ref="C55:D55"/>
    <mergeCell ref="C56:D56"/>
    <mergeCell ref="C43:D43"/>
    <mergeCell ref="C44:D44"/>
    <mergeCell ref="C45:F45"/>
    <mergeCell ref="C46:D46"/>
    <mergeCell ref="C47:D47"/>
    <mergeCell ref="C48:D48"/>
    <mergeCell ref="C49:D49"/>
    <mergeCell ref="C50:D50"/>
    <mergeCell ref="C51:D51"/>
    <mergeCell ref="C52:D52"/>
    <mergeCell ref="D8:G8"/>
    <mergeCell ref="D9:G9"/>
    <mergeCell ref="C41:F41"/>
    <mergeCell ref="C53:D53"/>
    <mergeCell ref="C54:D54"/>
    <mergeCell ref="D6:G6"/>
    <mergeCell ref="D7:G7"/>
    <mergeCell ref="B2:G2"/>
    <mergeCell ref="B3:G3"/>
    <mergeCell ref="D5:G5"/>
  </mergeCell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8"/>
  <sheetViews>
    <sheetView topLeftCell="A10" zoomScaleNormal="100" workbookViewId="0">
      <selection activeCell="K54" sqref="K54"/>
    </sheetView>
  </sheetViews>
  <sheetFormatPr baseColWidth="10" defaultColWidth="14.42578125" defaultRowHeight="15" customHeight="1"/>
  <cols>
    <col min="1" max="3" width="9.140625" style="13" customWidth="1"/>
    <col min="4" max="4" width="14.85546875" style="13" customWidth="1"/>
    <col min="5" max="5" width="28.42578125" style="13" customWidth="1"/>
    <col min="6" max="6" width="10.28515625" style="13" customWidth="1"/>
    <col min="7" max="13" width="11.140625" style="13" customWidth="1"/>
    <col min="14" max="14" width="12.5703125" style="13" customWidth="1"/>
    <col min="15" max="16" width="10.140625" style="13" customWidth="1"/>
    <col min="17" max="17" width="15.85546875" style="13" customWidth="1"/>
    <col min="18" max="18" width="10.28515625" style="13" customWidth="1"/>
    <col min="19" max="19" width="15.7109375" style="13" customWidth="1"/>
    <col min="20" max="20" width="10.7109375" style="13" customWidth="1"/>
    <col min="21" max="21" width="29.5703125" style="13" customWidth="1"/>
    <col min="22" max="22" width="11.5703125" style="13" customWidth="1"/>
    <col min="23" max="29" width="9.140625" style="13" customWidth="1"/>
    <col min="30" max="16384" width="14.42578125" style="13"/>
  </cols>
  <sheetData>
    <row r="1" spans="1:29" ht="14.25" customHeight="1" thickBot="1">
      <c r="A1" s="14"/>
      <c r="B1" s="14"/>
      <c r="C1" s="14"/>
      <c r="D1" s="14"/>
      <c r="E1" s="14"/>
      <c r="F1" s="14"/>
      <c r="G1" s="14"/>
      <c r="H1" s="14"/>
      <c r="I1" s="42"/>
      <c r="J1" s="14"/>
      <c r="K1" s="42"/>
      <c r="L1" s="14"/>
      <c r="M1" s="14"/>
      <c r="N1" s="42"/>
      <c r="O1" s="42"/>
      <c r="P1" s="42"/>
      <c r="Q1" s="14"/>
      <c r="R1" s="42"/>
      <c r="S1" s="42"/>
      <c r="T1" s="42"/>
      <c r="U1" s="14"/>
      <c r="V1" s="14"/>
      <c r="W1" s="14"/>
      <c r="X1" s="14"/>
      <c r="Y1" s="14"/>
      <c r="Z1" s="14"/>
      <c r="AA1" s="14"/>
      <c r="AB1" s="14"/>
      <c r="AC1" s="14"/>
    </row>
    <row r="2" spans="1:29" s="226" customFormat="1" ht="21.95" customHeight="1">
      <c r="A2" s="227"/>
      <c r="B2" s="227"/>
      <c r="C2" s="329" t="s">
        <v>0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7"/>
      <c r="Z2" s="227"/>
      <c r="AA2" s="227"/>
      <c r="AB2" s="227"/>
      <c r="AC2" s="227"/>
    </row>
    <row r="3" spans="1:29" s="226" customFormat="1" ht="21.95" customHeight="1">
      <c r="A3" s="227"/>
      <c r="B3" s="227"/>
      <c r="C3" s="332" t="s">
        <v>1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4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7"/>
      <c r="Z3" s="227"/>
      <c r="AA3" s="227"/>
      <c r="AB3" s="227"/>
      <c r="AC3" s="227"/>
    </row>
    <row r="4" spans="1:29" ht="14.25" customHeight="1">
      <c r="A4" s="14"/>
      <c r="B4" s="14"/>
      <c r="C4" s="82"/>
      <c r="D4" s="42"/>
      <c r="E4" s="69"/>
      <c r="F4" s="69"/>
      <c r="G4" s="69"/>
      <c r="H4" s="69"/>
      <c r="I4" s="42"/>
      <c r="J4" s="44"/>
      <c r="K4" s="42"/>
      <c r="L4" s="42"/>
      <c r="M4" s="42"/>
      <c r="N4" s="83"/>
      <c r="O4" s="42"/>
      <c r="P4" s="42"/>
      <c r="Q4" s="42"/>
      <c r="R4" s="42"/>
      <c r="S4" s="42"/>
      <c r="T4" s="42"/>
      <c r="U4" s="42"/>
      <c r="V4" s="42"/>
      <c r="W4" s="42"/>
      <c r="X4" s="42"/>
      <c r="Y4" s="14"/>
      <c r="Z4" s="14"/>
      <c r="AA4" s="14"/>
      <c r="AB4" s="14"/>
      <c r="AC4" s="14"/>
    </row>
    <row r="5" spans="1:29" ht="14.25" customHeight="1">
      <c r="A5" s="14"/>
      <c r="B5" s="14"/>
      <c r="C5" s="84"/>
      <c r="D5" s="219"/>
      <c r="E5" s="70" t="s">
        <v>40</v>
      </c>
      <c r="F5" s="338" t="s">
        <v>11</v>
      </c>
      <c r="G5" s="338"/>
      <c r="H5" s="338"/>
      <c r="I5" s="338"/>
      <c r="J5" s="338"/>
      <c r="K5" s="338"/>
      <c r="L5" s="213"/>
      <c r="M5" s="213"/>
      <c r="N5" s="214"/>
      <c r="O5" s="42"/>
      <c r="P5" s="42"/>
      <c r="Q5" s="42"/>
      <c r="R5" s="42"/>
      <c r="S5" s="42"/>
      <c r="T5" s="42"/>
      <c r="U5" s="42"/>
      <c r="V5" s="42"/>
      <c r="W5" s="42"/>
      <c r="X5" s="42"/>
      <c r="Y5" s="14"/>
      <c r="Z5" s="14"/>
      <c r="AA5" s="14"/>
      <c r="AB5" s="14"/>
      <c r="AC5" s="14"/>
    </row>
    <row r="6" spans="1:29" ht="14.25" customHeight="1">
      <c r="A6" s="14"/>
      <c r="B6" s="14"/>
      <c r="C6" s="84"/>
      <c r="D6" s="219"/>
      <c r="E6" s="71" t="s">
        <v>41</v>
      </c>
      <c r="F6" s="339" t="s">
        <v>143</v>
      </c>
      <c r="G6" s="339"/>
      <c r="H6" s="339"/>
      <c r="I6" s="339"/>
      <c r="J6" s="339"/>
      <c r="K6" s="339"/>
      <c r="L6" s="215"/>
      <c r="M6" s="215"/>
      <c r="N6" s="216"/>
      <c r="O6" s="42"/>
      <c r="P6" s="42"/>
      <c r="Q6" s="42"/>
      <c r="R6" s="42"/>
      <c r="S6" s="42"/>
      <c r="T6" s="42"/>
      <c r="U6" s="42"/>
      <c r="V6" s="42"/>
      <c r="W6" s="42"/>
      <c r="X6" s="42"/>
      <c r="Y6" s="14"/>
      <c r="Z6" s="14"/>
      <c r="AA6" s="14"/>
      <c r="AB6" s="14"/>
      <c r="AC6" s="14"/>
    </row>
    <row r="7" spans="1:29" ht="14.25" customHeight="1">
      <c r="A7" s="14"/>
      <c r="B7" s="14"/>
      <c r="C7" s="85"/>
      <c r="D7" s="219"/>
      <c r="E7" s="72" t="s">
        <v>43</v>
      </c>
      <c r="F7" s="339" t="s">
        <v>44</v>
      </c>
      <c r="G7" s="339"/>
      <c r="H7" s="339"/>
      <c r="I7" s="339"/>
      <c r="J7" s="339"/>
      <c r="K7" s="339"/>
      <c r="L7" s="215"/>
      <c r="M7" s="215"/>
      <c r="N7" s="216"/>
      <c r="O7" s="42"/>
      <c r="P7" s="42"/>
      <c r="Q7" s="42"/>
      <c r="R7" s="42"/>
      <c r="S7" s="42"/>
      <c r="T7" s="42"/>
      <c r="U7" s="42"/>
      <c r="V7" s="42"/>
      <c r="W7" s="42"/>
      <c r="X7" s="42"/>
      <c r="Y7" s="14"/>
      <c r="Z7" s="14"/>
      <c r="AA7" s="14"/>
      <c r="AB7" s="14"/>
      <c r="AC7" s="14"/>
    </row>
    <row r="8" spans="1:29" ht="14.25" customHeight="1">
      <c r="A8" s="14"/>
      <c r="B8" s="14"/>
      <c r="C8" s="85"/>
      <c r="D8" s="219"/>
      <c r="E8" s="72" t="s">
        <v>45</v>
      </c>
      <c r="F8" s="339" t="s">
        <v>12</v>
      </c>
      <c r="G8" s="339"/>
      <c r="H8" s="339"/>
      <c r="I8" s="339"/>
      <c r="J8" s="339"/>
      <c r="K8" s="339"/>
      <c r="L8" s="215"/>
      <c r="M8" s="215"/>
      <c r="N8" s="216"/>
      <c r="O8" s="42"/>
      <c r="P8" s="42"/>
      <c r="Q8" s="42"/>
      <c r="R8" s="42"/>
      <c r="S8" s="42"/>
      <c r="T8" s="42"/>
      <c r="U8" s="42"/>
      <c r="V8" s="42"/>
      <c r="W8" s="42"/>
      <c r="X8" s="42"/>
      <c r="Y8" s="14"/>
      <c r="Z8" s="14"/>
      <c r="AA8" s="14"/>
      <c r="AB8" s="14"/>
      <c r="AC8" s="14"/>
    </row>
    <row r="9" spans="1:29" ht="14.25" customHeight="1">
      <c r="A9" s="14"/>
      <c r="B9" s="14"/>
      <c r="C9" s="85"/>
      <c r="D9" s="219"/>
      <c r="E9" s="72" t="s">
        <v>46</v>
      </c>
      <c r="F9" s="339" t="s">
        <v>144</v>
      </c>
      <c r="G9" s="339"/>
      <c r="H9" s="339"/>
      <c r="I9" s="339"/>
      <c r="J9" s="339"/>
      <c r="K9" s="339"/>
      <c r="L9" s="215"/>
      <c r="M9" s="215"/>
      <c r="N9" s="216"/>
      <c r="O9" s="42"/>
      <c r="P9" s="42"/>
      <c r="Q9" s="42"/>
      <c r="R9" s="42"/>
      <c r="S9" s="42"/>
      <c r="T9" s="42"/>
      <c r="U9" s="42"/>
      <c r="V9" s="42"/>
      <c r="W9" s="42"/>
      <c r="X9" s="42"/>
      <c r="Y9" s="14"/>
      <c r="Z9" s="14"/>
      <c r="AA9" s="14"/>
      <c r="AB9" s="14"/>
      <c r="AC9" s="14"/>
    </row>
    <row r="10" spans="1:29" ht="14.25" customHeight="1">
      <c r="A10" s="14"/>
      <c r="B10" s="14"/>
      <c r="C10" s="8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8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14"/>
      <c r="Z10" s="14"/>
      <c r="AA10" s="14"/>
      <c r="AB10" s="14"/>
      <c r="AC10" s="14"/>
    </row>
    <row r="11" spans="1:29" ht="14.25" customHeight="1">
      <c r="A11" s="14"/>
      <c r="B11" s="14"/>
      <c r="C11" s="8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83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14"/>
      <c r="Z11" s="14"/>
      <c r="AA11" s="14"/>
      <c r="AB11" s="14"/>
      <c r="AC11" s="14"/>
    </row>
    <row r="12" spans="1:29" ht="14.25" customHeight="1">
      <c r="A12" s="14"/>
      <c r="B12" s="14"/>
      <c r="C12" s="8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83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14"/>
      <c r="Z12" s="14"/>
      <c r="AA12" s="14"/>
      <c r="AB12" s="14"/>
      <c r="AC12" s="14"/>
    </row>
    <row r="13" spans="1:29" ht="14.25" customHeight="1">
      <c r="A13" s="14"/>
      <c r="B13" s="14"/>
      <c r="C13" s="8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83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14"/>
      <c r="Z13" s="14"/>
      <c r="AA13" s="14"/>
      <c r="AB13" s="14"/>
      <c r="AC13" s="14"/>
    </row>
    <row r="14" spans="1:29" ht="14.25" customHeight="1">
      <c r="A14" s="14"/>
      <c r="B14" s="14"/>
      <c r="C14" s="8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83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14"/>
      <c r="Z14" s="14"/>
      <c r="AA14" s="14"/>
      <c r="AB14" s="14"/>
      <c r="AC14" s="14"/>
    </row>
    <row r="15" spans="1:29" ht="14.25" customHeight="1">
      <c r="A15" s="14"/>
      <c r="B15" s="14"/>
      <c r="C15" s="8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83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14"/>
      <c r="Z15" s="14"/>
      <c r="AA15" s="14"/>
      <c r="AB15" s="14"/>
      <c r="AC15" s="14"/>
    </row>
    <row r="16" spans="1:29" ht="14.25" customHeight="1">
      <c r="A16" s="14"/>
      <c r="B16" s="14"/>
      <c r="C16" s="8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8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14"/>
      <c r="Z16" s="14"/>
      <c r="AA16" s="14"/>
      <c r="AB16" s="14"/>
      <c r="AC16" s="14"/>
    </row>
    <row r="17" spans="1:29" ht="14.25" customHeight="1">
      <c r="A17" s="14"/>
      <c r="B17" s="14"/>
      <c r="C17" s="8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83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4"/>
      <c r="Z17" s="14"/>
      <c r="AA17" s="14"/>
      <c r="AB17" s="14"/>
      <c r="AC17" s="14"/>
    </row>
    <row r="18" spans="1:29" ht="14.25" customHeight="1">
      <c r="A18" s="14"/>
      <c r="B18" s="14"/>
      <c r="C18" s="8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8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14"/>
      <c r="Z18" s="14"/>
      <c r="AA18" s="14"/>
      <c r="AB18" s="14"/>
      <c r="AC18" s="14"/>
    </row>
    <row r="19" spans="1:29" ht="14.25" customHeight="1">
      <c r="A19" s="14"/>
      <c r="B19" s="14"/>
      <c r="C19" s="8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83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14"/>
      <c r="Z19" s="14"/>
      <c r="AA19" s="14"/>
      <c r="AB19" s="14"/>
      <c r="AC19" s="14"/>
    </row>
    <row r="20" spans="1:29" ht="14.25" customHeight="1">
      <c r="A20" s="14"/>
      <c r="B20" s="14"/>
      <c r="C20" s="8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8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4"/>
      <c r="Z20" s="14"/>
      <c r="AA20" s="14"/>
      <c r="AB20" s="14"/>
      <c r="AC20" s="14"/>
    </row>
    <row r="21" spans="1:29" ht="14.25" customHeight="1">
      <c r="A21" s="14"/>
      <c r="B21" s="14"/>
      <c r="C21" s="8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83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14"/>
      <c r="Z21" s="14"/>
      <c r="AA21" s="14"/>
      <c r="AB21" s="14"/>
      <c r="AC21" s="14"/>
    </row>
    <row r="22" spans="1:29" ht="14.25" customHeight="1">
      <c r="A22" s="14"/>
      <c r="B22" s="14"/>
      <c r="C22" s="8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8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14"/>
      <c r="Z22" s="14"/>
      <c r="AA22" s="14"/>
      <c r="AB22" s="14"/>
      <c r="AC22" s="14"/>
    </row>
    <row r="23" spans="1:29" ht="14.25" customHeight="1">
      <c r="A23" s="14"/>
      <c r="B23" s="14"/>
      <c r="C23" s="8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83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4"/>
      <c r="Z23" s="14"/>
      <c r="AA23" s="14"/>
      <c r="AB23" s="14"/>
      <c r="AC23" s="14"/>
    </row>
    <row r="24" spans="1:29" ht="14.25" customHeight="1">
      <c r="A24" s="14"/>
      <c r="B24" s="14"/>
      <c r="C24" s="8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8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14"/>
      <c r="Z24" s="14"/>
      <c r="AA24" s="14"/>
      <c r="AB24" s="14"/>
      <c r="AC24" s="14"/>
    </row>
    <row r="25" spans="1:29" ht="14.25" customHeight="1">
      <c r="A25" s="14"/>
      <c r="B25" s="14"/>
      <c r="C25" s="8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83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14"/>
      <c r="Z25" s="14"/>
      <c r="AA25" s="14"/>
      <c r="AB25" s="14"/>
      <c r="AC25" s="14"/>
    </row>
    <row r="26" spans="1:29" ht="14.25" customHeight="1">
      <c r="A26" s="14"/>
      <c r="B26" s="14"/>
      <c r="C26" s="8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14"/>
      <c r="Z26" s="14"/>
      <c r="AA26" s="14"/>
      <c r="AB26" s="14"/>
      <c r="AC26" s="14"/>
    </row>
    <row r="27" spans="1:29" ht="14.25" customHeight="1">
      <c r="A27" s="14"/>
      <c r="B27" s="14"/>
      <c r="C27" s="8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83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14"/>
      <c r="Z27" s="14"/>
      <c r="AA27" s="14"/>
      <c r="AB27" s="14"/>
      <c r="AC27" s="14"/>
    </row>
    <row r="28" spans="1:29" ht="14.25" customHeight="1">
      <c r="A28" s="14"/>
      <c r="B28" s="14"/>
      <c r="C28" s="8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83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14"/>
      <c r="Z28" s="14"/>
      <c r="AA28" s="14"/>
      <c r="AB28" s="14"/>
      <c r="AC28" s="14"/>
    </row>
    <row r="29" spans="1:29" ht="14.25" customHeight="1">
      <c r="A29" s="14"/>
      <c r="B29" s="14"/>
      <c r="C29" s="8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83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14"/>
      <c r="Z29" s="14"/>
      <c r="AA29" s="14"/>
      <c r="AB29" s="14"/>
      <c r="AC29" s="14"/>
    </row>
    <row r="30" spans="1:29" ht="14.25" customHeight="1">
      <c r="A30" s="14"/>
      <c r="B30" s="14"/>
      <c r="C30" s="8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83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14"/>
      <c r="Z30" s="14"/>
      <c r="AA30" s="14"/>
      <c r="AB30" s="14"/>
      <c r="AC30" s="14"/>
    </row>
    <row r="31" spans="1:29" ht="14.25" customHeight="1">
      <c r="A31" s="14"/>
      <c r="B31" s="14"/>
      <c r="C31" s="8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83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14"/>
      <c r="Z31" s="14"/>
      <c r="AA31" s="14"/>
      <c r="AB31" s="14"/>
      <c r="AC31" s="14"/>
    </row>
    <row r="32" spans="1:29" ht="14.25" customHeight="1">
      <c r="A32" s="14"/>
      <c r="B32" s="14"/>
      <c r="C32" s="8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83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14"/>
      <c r="Z32" s="14"/>
      <c r="AA32" s="14"/>
      <c r="AB32" s="14"/>
      <c r="AC32" s="14"/>
    </row>
    <row r="33" spans="1:29" ht="14.25" customHeight="1">
      <c r="A33" s="14"/>
      <c r="B33" s="14"/>
      <c r="C33" s="8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8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4"/>
      <c r="Z33" s="14"/>
      <c r="AA33" s="14"/>
      <c r="AB33" s="14"/>
      <c r="AC33" s="14"/>
    </row>
    <row r="34" spans="1:29" ht="14.25" customHeight="1">
      <c r="A34" s="14"/>
      <c r="B34" s="14"/>
      <c r="C34" s="8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83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4"/>
      <c r="Z34" s="14"/>
      <c r="AA34" s="14"/>
      <c r="AB34" s="14"/>
      <c r="AC34" s="14"/>
    </row>
    <row r="35" spans="1:29" ht="14.25" customHeight="1">
      <c r="A35" s="14"/>
      <c r="B35" s="14"/>
      <c r="C35" s="8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83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14"/>
      <c r="Z35" s="14"/>
      <c r="AA35" s="14"/>
      <c r="AB35" s="14"/>
      <c r="AC35" s="14"/>
    </row>
    <row r="36" spans="1:29" ht="14.25" customHeight="1">
      <c r="A36" s="14"/>
      <c r="B36" s="14"/>
      <c r="C36" s="8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83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14"/>
      <c r="Z36" s="14"/>
      <c r="AA36" s="14"/>
      <c r="AB36" s="14"/>
      <c r="AC36" s="14"/>
    </row>
    <row r="37" spans="1:29" ht="14.25" customHeight="1">
      <c r="A37" s="14"/>
      <c r="B37" s="14"/>
      <c r="C37" s="8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8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14"/>
      <c r="Z37" s="14"/>
      <c r="AA37" s="14"/>
      <c r="AB37" s="14"/>
      <c r="AC37" s="14"/>
    </row>
    <row r="38" spans="1:29" ht="14.25" customHeight="1">
      <c r="A38" s="14"/>
      <c r="B38" s="14"/>
      <c r="C38" s="8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83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14"/>
      <c r="Z38" s="14"/>
      <c r="AA38" s="14"/>
      <c r="AB38" s="14"/>
      <c r="AC38" s="14"/>
    </row>
    <row r="39" spans="1:29" ht="14.25" customHeight="1">
      <c r="A39" s="14"/>
      <c r="B39" s="14"/>
      <c r="C39" s="8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83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14"/>
      <c r="Z39" s="14"/>
      <c r="AA39" s="14"/>
      <c r="AB39" s="14"/>
      <c r="AC39" s="14"/>
    </row>
    <row r="40" spans="1:29" ht="14.25" customHeight="1">
      <c r="A40" s="14"/>
      <c r="B40" s="14"/>
      <c r="C40" s="8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83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14"/>
      <c r="Z40" s="14"/>
      <c r="AA40" s="14"/>
      <c r="AB40" s="14"/>
      <c r="AC40" s="14"/>
    </row>
    <row r="41" spans="1:29" ht="14.25" customHeight="1">
      <c r="A41" s="14"/>
      <c r="B41" s="14"/>
      <c r="C41" s="8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83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14"/>
      <c r="Z41" s="14"/>
      <c r="AA41" s="14"/>
      <c r="AB41" s="14"/>
      <c r="AC41" s="14"/>
    </row>
    <row r="42" spans="1:29" ht="14.25" customHeight="1">
      <c r="A42" s="14"/>
      <c r="B42" s="14"/>
      <c r="C42" s="8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8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14"/>
      <c r="Z42" s="14"/>
      <c r="AA42" s="14"/>
      <c r="AB42" s="14"/>
      <c r="AC42" s="14"/>
    </row>
    <row r="43" spans="1:29" ht="14.25" customHeight="1">
      <c r="A43" s="14"/>
      <c r="B43" s="14"/>
      <c r="C43" s="8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83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14"/>
      <c r="Z43" s="14"/>
      <c r="AA43" s="14"/>
      <c r="AB43" s="14"/>
      <c r="AC43" s="14"/>
    </row>
    <row r="44" spans="1:29" ht="14.25" customHeight="1">
      <c r="A44" s="14"/>
      <c r="B44" s="14"/>
      <c r="C44" s="8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83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14"/>
      <c r="Z44" s="14"/>
      <c r="AA44" s="14"/>
      <c r="AB44" s="14"/>
      <c r="AC44" s="14"/>
    </row>
    <row r="45" spans="1:29" ht="14.25" customHeight="1">
      <c r="A45" s="14"/>
      <c r="B45" s="14"/>
      <c r="C45" s="8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83"/>
      <c r="O45" s="14"/>
      <c r="P45" s="14"/>
      <c r="Q45" s="14"/>
      <c r="R45" s="14"/>
      <c r="S45" s="14"/>
      <c r="T45" s="14"/>
      <c r="U45" s="14"/>
      <c r="V45" s="14"/>
      <c r="W45" s="14"/>
      <c r="X45" s="42"/>
      <c r="Y45" s="42"/>
      <c r="Z45" s="14"/>
      <c r="AA45" s="14"/>
      <c r="AB45" s="14"/>
      <c r="AC45" s="14"/>
    </row>
    <row r="46" spans="1:29" ht="14.25" customHeight="1">
      <c r="A46" s="14"/>
      <c r="B46" s="14"/>
      <c r="C46" s="8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83"/>
      <c r="O46" s="14"/>
      <c r="P46" s="14"/>
      <c r="Q46" s="14"/>
      <c r="R46" s="14"/>
      <c r="S46" s="14"/>
      <c r="T46" s="14"/>
      <c r="U46" s="14"/>
      <c r="V46" s="14"/>
      <c r="W46" s="14"/>
      <c r="X46" s="42"/>
      <c r="Y46" s="42"/>
      <c r="Z46" s="14"/>
      <c r="AA46" s="14"/>
      <c r="AB46" s="14"/>
      <c r="AC46" s="14"/>
    </row>
    <row r="47" spans="1:29" ht="14.25" customHeight="1">
      <c r="A47" s="14"/>
      <c r="B47" s="14"/>
      <c r="C47" s="8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83"/>
      <c r="O47" s="14"/>
      <c r="P47" s="14"/>
      <c r="Q47" s="14"/>
      <c r="R47" s="14"/>
      <c r="S47" s="14"/>
      <c r="T47" s="14"/>
      <c r="U47" s="14"/>
      <c r="V47" s="14"/>
      <c r="W47" s="14"/>
      <c r="X47" s="42"/>
      <c r="Y47" s="42"/>
      <c r="Z47" s="14"/>
      <c r="AA47" s="14"/>
      <c r="AB47" s="14"/>
      <c r="AC47" s="14"/>
    </row>
    <row r="48" spans="1:29" ht="14.25" customHeight="1">
      <c r="A48" s="14"/>
      <c r="B48" s="14"/>
      <c r="C48" s="8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83"/>
      <c r="O48" s="14"/>
      <c r="P48" s="14"/>
      <c r="Q48" s="14"/>
      <c r="R48" s="14"/>
      <c r="S48" s="14"/>
      <c r="T48" s="14"/>
      <c r="U48" s="14"/>
      <c r="V48" s="14"/>
      <c r="W48" s="14"/>
      <c r="X48" s="42"/>
      <c r="Y48" s="42"/>
      <c r="Z48" s="14"/>
      <c r="AA48" s="14"/>
      <c r="AB48" s="14"/>
      <c r="AC48" s="14"/>
    </row>
    <row r="49" spans="1:30" ht="14.25" customHeight="1">
      <c r="A49" s="14"/>
      <c r="B49" s="14"/>
      <c r="C49" s="8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83"/>
      <c r="O49" s="14"/>
      <c r="P49" s="14"/>
      <c r="Q49" s="14"/>
      <c r="R49" s="14"/>
      <c r="S49" s="14"/>
      <c r="T49" s="14"/>
      <c r="U49" s="14"/>
      <c r="V49" s="14"/>
      <c r="W49" s="14"/>
      <c r="X49" s="42"/>
      <c r="Y49" s="42"/>
      <c r="Z49" s="14"/>
      <c r="AA49" s="14"/>
      <c r="AB49" s="14"/>
      <c r="AC49" s="14"/>
    </row>
    <row r="50" spans="1:30" ht="14.25" customHeight="1">
      <c r="A50" s="14"/>
      <c r="B50" s="14"/>
      <c r="C50" s="335" t="s">
        <v>48</v>
      </c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7"/>
      <c r="O50" s="14"/>
      <c r="P50" s="14"/>
      <c r="Q50" s="14"/>
      <c r="R50" s="14"/>
      <c r="S50" s="14"/>
      <c r="T50" s="14"/>
      <c r="U50" s="14"/>
      <c r="V50" s="14"/>
      <c r="W50" s="14"/>
      <c r="X50" s="42"/>
      <c r="Y50" s="42"/>
      <c r="Z50" s="14"/>
      <c r="AA50" s="14"/>
      <c r="AB50" s="14"/>
      <c r="AC50" s="14"/>
    </row>
    <row r="51" spans="1:30" ht="14.25" customHeight="1">
      <c r="A51" s="14"/>
      <c r="B51" s="14"/>
      <c r="C51" s="8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83"/>
      <c r="O51" s="14"/>
      <c r="P51" s="14"/>
      <c r="Q51" s="14"/>
      <c r="R51" s="14"/>
      <c r="S51" s="14"/>
      <c r="T51" s="14"/>
      <c r="U51" s="14"/>
      <c r="V51" s="14"/>
      <c r="W51" s="14"/>
      <c r="X51" s="42"/>
      <c r="Y51" s="42"/>
      <c r="Z51" s="14"/>
      <c r="AA51" s="14"/>
      <c r="AB51" s="14"/>
      <c r="AC51" s="14"/>
    </row>
    <row r="52" spans="1:30" ht="14.25" customHeight="1">
      <c r="A52" s="14"/>
      <c r="B52" s="14"/>
      <c r="C52" s="82"/>
      <c r="D52" s="42"/>
      <c r="E52" s="42"/>
      <c r="F52" s="342">
        <v>2005</v>
      </c>
      <c r="G52" s="343"/>
      <c r="H52" s="340">
        <v>2010</v>
      </c>
      <c r="I52" s="341"/>
      <c r="J52" s="340">
        <v>2015</v>
      </c>
      <c r="K52" s="341"/>
      <c r="L52" s="340">
        <v>2021</v>
      </c>
      <c r="M52" s="341"/>
      <c r="N52" s="83"/>
      <c r="O52" s="14"/>
      <c r="P52" s="14"/>
      <c r="Q52" s="14"/>
      <c r="R52" s="14"/>
      <c r="S52" s="14"/>
      <c r="T52" s="14"/>
      <c r="U52" s="14"/>
      <c r="V52" s="14"/>
      <c r="W52" s="14"/>
      <c r="X52" s="42"/>
      <c r="Y52" s="42"/>
      <c r="Z52" s="14"/>
      <c r="AA52" s="14"/>
      <c r="AB52" s="14"/>
      <c r="AC52" s="14"/>
    </row>
    <row r="53" spans="1:30" ht="14.25" customHeight="1">
      <c r="A53" s="14"/>
      <c r="B53" s="14"/>
      <c r="C53" s="82"/>
      <c r="D53" s="42"/>
      <c r="E53" s="42"/>
      <c r="F53" s="45" t="s">
        <v>140</v>
      </c>
      <c r="G53" s="46" t="s">
        <v>141</v>
      </c>
      <c r="H53" s="47" t="s">
        <v>140</v>
      </c>
      <c r="I53" s="47" t="s">
        <v>141</v>
      </c>
      <c r="J53" s="47" t="s">
        <v>140</v>
      </c>
      <c r="K53" s="47" t="s">
        <v>141</v>
      </c>
      <c r="L53" s="47" t="s">
        <v>140</v>
      </c>
      <c r="M53" s="48" t="s">
        <v>141</v>
      </c>
      <c r="N53" s="83"/>
      <c r="O53" s="14"/>
      <c r="P53" s="14"/>
      <c r="Q53" s="14"/>
      <c r="R53" s="14"/>
      <c r="S53" s="14"/>
      <c r="T53" s="14"/>
      <c r="U53" s="14"/>
      <c r="V53" s="14"/>
      <c r="W53" s="14"/>
      <c r="X53" s="42"/>
      <c r="Y53" s="42"/>
      <c r="Z53" s="14"/>
      <c r="AA53" s="14"/>
      <c r="AB53" s="14"/>
      <c r="AC53" s="14"/>
      <c r="AD53" s="14"/>
    </row>
    <row r="54" spans="1:30" ht="25.5">
      <c r="A54" s="14"/>
      <c r="B54" s="14"/>
      <c r="C54" s="82"/>
      <c r="D54" s="345" t="s">
        <v>65</v>
      </c>
      <c r="E54" s="60" t="s">
        <v>66</v>
      </c>
      <c r="F54" s="49">
        <v>139</v>
      </c>
      <c r="G54" s="50">
        <f>F54/$F$63</f>
        <v>0.13416988416988418</v>
      </c>
      <c r="H54" s="49">
        <v>133</v>
      </c>
      <c r="I54" s="50">
        <f>H54/$H$63</f>
        <v>0.13207547169811321</v>
      </c>
      <c r="J54" s="49">
        <v>106</v>
      </c>
      <c r="K54" s="50">
        <f>J54/$J$63</f>
        <v>0.11240721102863202</v>
      </c>
      <c r="L54" s="49">
        <v>112</v>
      </c>
      <c r="M54" s="81">
        <f>L54/$L$63</f>
        <v>6.1102018548827061E-2</v>
      </c>
      <c r="N54" s="83"/>
      <c r="O54" s="14"/>
      <c r="P54" s="14"/>
      <c r="Q54" s="14"/>
      <c r="R54" s="14"/>
      <c r="S54" s="14"/>
      <c r="T54" s="14"/>
      <c r="U54" s="14"/>
      <c r="V54" s="14"/>
      <c r="W54" s="14"/>
      <c r="X54" s="42"/>
      <c r="Y54" s="42"/>
      <c r="Z54" s="14"/>
      <c r="AA54" s="14"/>
      <c r="AB54" s="14"/>
      <c r="AC54" s="14"/>
      <c r="AD54" s="14"/>
    </row>
    <row r="55" spans="1:30" ht="14.25" customHeight="1">
      <c r="A55" s="14"/>
      <c r="B55" s="14"/>
      <c r="C55" s="82"/>
      <c r="D55" s="346"/>
      <c r="E55" s="61" t="s">
        <v>67</v>
      </c>
      <c r="F55" s="51">
        <v>170</v>
      </c>
      <c r="G55" s="50">
        <f t="shared" ref="G55:G62" si="0">F55/$F$63</f>
        <v>0.1640926640926641</v>
      </c>
      <c r="H55" s="51">
        <v>126</v>
      </c>
      <c r="I55" s="50">
        <f t="shared" ref="I55:I63" si="1">H55/$H$63</f>
        <v>0.12512413108242304</v>
      </c>
      <c r="J55" s="51">
        <v>106</v>
      </c>
      <c r="K55" s="50">
        <f t="shared" ref="K55:K63" si="2">J55/$J$63</f>
        <v>0.11240721102863202</v>
      </c>
      <c r="L55" s="51">
        <v>110</v>
      </c>
      <c r="M55" s="81">
        <f t="shared" ref="M55:M62" si="3">L55/$L$63</f>
        <v>6.0010911074740859E-2</v>
      </c>
      <c r="N55" s="83"/>
      <c r="O55" s="14"/>
      <c r="P55" s="14"/>
      <c r="Q55" s="14"/>
      <c r="R55" s="14"/>
      <c r="S55" s="14"/>
      <c r="T55" s="14"/>
      <c r="U55" s="14"/>
      <c r="V55" s="14"/>
      <c r="W55" s="14"/>
      <c r="X55" s="42"/>
      <c r="Y55" s="42"/>
      <c r="Z55" s="14"/>
      <c r="AA55" s="14"/>
      <c r="AB55" s="14"/>
      <c r="AC55" s="14"/>
      <c r="AD55" s="14"/>
    </row>
    <row r="56" spans="1:30" ht="14.25" customHeight="1">
      <c r="A56" s="14"/>
      <c r="B56" s="14"/>
      <c r="C56" s="82"/>
      <c r="D56" s="346"/>
      <c r="E56" s="62" t="s">
        <v>68</v>
      </c>
      <c r="F56" s="52">
        <v>313</v>
      </c>
      <c r="G56" s="50">
        <f t="shared" si="0"/>
        <v>0.30212355212355213</v>
      </c>
      <c r="H56" s="52">
        <v>302</v>
      </c>
      <c r="I56" s="50">
        <f t="shared" si="1"/>
        <v>0.29990069513406159</v>
      </c>
      <c r="J56" s="52">
        <v>280</v>
      </c>
      <c r="K56" s="50">
        <f t="shared" si="2"/>
        <v>0.29692470837751855</v>
      </c>
      <c r="L56" s="52">
        <v>327</v>
      </c>
      <c r="M56" s="81">
        <f t="shared" si="3"/>
        <v>0.17839607201309329</v>
      </c>
      <c r="N56" s="83"/>
      <c r="O56" s="14"/>
      <c r="P56" s="14"/>
      <c r="Q56" s="14"/>
      <c r="R56" s="14"/>
      <c r="S56" s="14"/>
      <c r="T56" s="14"/>
      <c r="U56" s="14"/>
      <c r="V56" s="14"/>
      <c r="W56" s="14"/>
      <c r="X56" s="42"/>
      <c r="Y56" s="42"/>
      <c r="Z56" s="14"/>
      <c r="AA56" s="14"/>
      <c r="AB56" s="14"/>
      <c r="AC56" s="14"/>
      <c r="AD56" s="14"/>
    </row>
    <row r="57" spans="1:30" ht="14.25" customHeight="1">
      <c r="A57" s="14"/>
      <c r="B57" s="14"/>
      <c r="C57" s="82"/>
      <c r="D57" s="346"/>
      <c r="E57" s="63" t="s">
        <v>69</v>
      </c>
      <c r="F57" s="53">
        <v>49</v>
      </c>
      <c r="G57" s="50">
        <f t="shared" si="0"/>
        <v>4.72972972972973E-2</v>
      </c>
      <c r="H57" s="53">
        <v>41</v>
      </c>
      <c r="I57" s="50">
        <f t="shared" si="1"/>
        <v>4.0714995034756701E-2</v>
      </c>
      <c r="J57" s="53">
        <v>37</v>
      </c>
      <c r="K57" s="50">
        <f t="shared" si="2"/>
        <v>3.9236479321314952E-2</v>
      </c>
      <c r="L57" s="53">
        <v>37</v>
      </c>
      <c r="M57" s="81">
        <f t="shared" si="3"/>
        <v>2.0185488270594652E-2</v>
      </c>
      <c r="N57" s="83"/>
      <c r="O57" s="14"/>
      <c r="P57" s="14"/>
      <c r="Q57" s="14"/>
      <c r="R57" s="14"/>
      <c r="S57" s="14"/>
      <c r="T57" s="14"/>
      <c r="U57" s="14"/>
      <c r="V57" s="14"/>
      <c r="W57" s="14"/>
      <c r="X57" s="42"/>
      <c r="Y57" s="42"/>
      <c r="Z57" s="14"/>
      <c r="AA57" s="14"/>
      <c r="AB57" s="14"/>
      <c r="AC57" s="14"/>
      <c r="AD57" s="14"/>
    </row>
    <row r="58" spans="1:30" ht="14.25" customHeight="1">
      <c r="A58" s="14"/>
      <c r="B58" s="14"/>
      <c r="C58" s="82"/>
      <c r="D58" s="346"/>
      <c r="E58" s="64" t="s">
        <v>70</v>
      </c>
      <c r="F58" s="54">
        <v>91</v>
      </c>
      <c r="G58" s="50">
        <f t="shared" si="0"/>
        <v>8.7837837837837843E-2</v>
      </c>
      <c r="H58" s="54">
        <v>99</v>
      </c>
      <c r="I58" s="50">
        <f t="shared" si="1"/>
        <v>9.831181727904667E-2</v>
      </c>
      <c r="J58" s="54">
        <v>96</v>
      </c>
      <c r="K58" s="50">
        <f t="shared" si="2"/>
        <v>0.10180275715800637</v>
      </c>
      <c r="L58" s="54">
        <v>89</v>
      </c>
      <c r="M58" s="81">
        <f t="shared" si="3"/>
        <v>4.8554282596835786E-2</v>
      </c>
      <c r="N58" s="83"/>
      <c r="O58" s="14"/>
      <c r="P58" s="14"/>
      <c r="Q58" s="14"/>
      <c r="R58" s="14"/>
      <c r="S58" s="14"/>
      <c r="T58" s="14"/>
      <c r="U58" s="14"/>
      <c r="V58" s="14"/>
      <c r="W58" s="14"/>
      <c r="X58" s="42"/>
      <c r="Y58" s="42"/>
      <c r="Z58" s="14"/>
      <c r="AA58" s="14"/>
      <c r="AB58" s="14"/>
      <c r="AC58" s="14"/>
      <c r="AD58" s="14"/>
    </row>
    <row r="59" spans="1:30">
      <c r="A59" s="14"/>
      <c r="B59" s="14"/>
      <c r="C59" s="82"/>
      <c r="D59" s="346"/>
      <c r="E59" s="65" t="s">
        <v>71</v>
      </c>
      <c r="F59" s="55">
        <v>6</v>
      </c>
      <c r="G59" s="50">
        <f t="shared" si="0"/>
        <v>5.7915057915057912E-3</v>
      </c>
      <c r="H59" s="55">
        <v>6</v>
      </c>
      <c r="I59" s="50">
        <f t="shared" si="1"/>
        <v>5.9582919563058593E-3</v>
      </c>
      <c r="J59" s="55">
        <v>4</v>
      </c>
      <c r="K59" s="50">
        <f t="shared" si="2"/>
        <v>4.2417815482502655E-3</v>
      </c>
      <c r="L59" s="55">
        <v>6</v>
      </c>
      <c r="M59" s="81">
        <f t="shared" si="3"/>
        <v>3.2733224222585926E-3</v>
      </c>
      <c r="N59" s="83"/>
      <c r="O59" s="14"/>
      <c r="P59" s="14"/>
      <c r="Q59" s="14"/>
      <c r="R59" s="14"/>
      <c r="S59" s="14"/>
      <c r="T59" s="14"/>
      <c r="U59" s="14"/>
      <c r="V59" s="14"/>
      <c r="W59" s="14"/>
      <c r="X59" s="42"/>
      <c r="Y59" s="42"/>
      <c r="Z59" s="14"/>
      <c r="AA59" s="14"/>
      <c r="AB59" s="14"/>
      <c r="AC59" s="14"/>
      <c r="AD59" s="14"/>
    </row>
    <row r="60" spans="1:30" ht="14.25" customHeight="1">
      <c r="A60" s="14"/>
      <c r="B60" s="14"/>
      <c r="C60" s="82"/>
      <c r="D60" s="346"/>
      <c r="E60" s="66" t="s">
        <v>72</v>
      </c>
      <c r="F60" s="56">
        <v>14</v>
      </c>
      <c r="G60" s="50">
        <f t="shared" si="0"/>
        <v>1.3513513513513514E-2</v>
      </c>
      <c r="H60" s="56">
        <v>16</v>
      </c>
      <c r="I60" s="50">
        <f t="shared" si="1"/>
        <v>1.5888778550148957E-2</v>
      </c>
      <c r="J60" s="56">
        <v>19</v>
      </c>
      <c r="K60" s="50">
        <f t="shared" si="2"/>
        <v>2.0148462354188761E-2</v>
      </c>
      <c r="L60" s="56">
        <v>24</v>
      </c>
      <c r="M60" s="81">
        <f t="shared" si="3"/>
        <v>1.3093289689034371E-2</v>
      </c>
      <c r="N60" s="83"/>
      <c r="O60" s="14"/>
      <c r="P60" s="14"/>
      <c r="Q60" s="14"/>
      <c r="R60" s="14"/>
      <c r="S60" s="14"/>
      <c r="T60" s="14"/>
      <c r="U60" s="14"/>
      <c r="V60" s="14"/>
      <c r="W60" s="14"/>
      <c r="X60" s="42"/>
      <c r="Y60" s="42"/>
      <c r="Z60" s="14"/>
      <c r="AA60" s="14"/>
      <c r="AB60" s="14"/>
      <c r="AC60" s="14"/>
      <c r="AD60" s="14"/>
    </row>
    <row r="61" spans="1:30" ht="25.5">
      <c r="A61" s="14"/>
      <c r="B61" s="14"/>
      <c r="C61" s="82"/>
      <c r="D61" s="346"/>
      <c r="E61" s="67" t="s">
        <v>73</v>
      </c>
      <c r="F61" s="57">
        <v>214</v>
      </c>
      <c r="G61" s="50">
        <f t="shared" si="0"/>
        <v>0.20656370656370657</v>
      </c>
      <c r="H61" s="57">
        <v>240</v>
      </c>
      <c r="I61" s="50">
        <f t="shared" si="1"/>
        <v>0.23833167825223436</v>
      </c>
      <c r="J61" s="57">
        <v>242</v>
      </c>
      <c r="K61" s="50">
        <f t="shared" si="2"/>
        <v>0.25662778366914102</v>
      </c>
      <c r="L61" s="57">
        <v>231</v>
      </c>
      <c r="M61" s="81">
        <f t="shared" si="3"/>
        <v>0.1260229132569558</v>
      </c>
      <c r="N61" s="83"/>
      <c r="O61" s="14"/>
      <c r="P61" s="14"/>
      <c r="Q61" s="14"/>
      <c r="R61" s="14"/>
      <c r="S61" s="14"/>
      <c r="T61" s="14"/>
      <c r="U61" s="14"/>
      <c r="V61" s="14"/>
      <c r="W61" s="14"/>
      <c r="X61" s="42"/>
      <c r="Y61" s="42"/>
      <c r="Z61" s="14"/>
      <c r="AA61" s="14"/>
      <c r="AB61" s="14"/>
      <c r="AC61" s="14"/>
      <c r="AD61" s="14"/>
    </row>
    <row r="62" spans="1:30">
      <c r="A62" s="14"/>
      <c r="B62" s="14"/>
      <c r="C62" s="82"/>
      <c r="D62" s="346"/>
      <c r="E62" s="67" t="s">
        <v>142</v>
      </c>
      <c r="F62" s="57">
        <v>40</v>
      </c>
      <c r="G62" s="50">
        <f t="shared" si="0"/>
        <v>3.8610038610038609E-2</v>
      </c>
      <c r="H62" s="57">
        <v>44</v>
      </c>
      <c r="I62" s="50">
        <f t="shared" si="1"/>
        <v>4.3694141012909631E-2</v>
      </c>
      <c r="J62" s="57">
        <v>53</v>
      </c>
      <c r="K62" s="50">
        <f t="shared" si="2"/>
        <v>5.620360551431601E-2</v>
      </c>
      <c r="L62" s="57">
        <v>897</v>
      </c>
      <c r="M62" s="81">
        <f t="shared" si="3"/>
        <v>0.48936170212765956</v>
      </c>
      <c r="N62" s="83"/>
      <c r="O62" s="14"/>
      <c r="P62" s="14"/>
      <c r="Q62" s="14"/>
      <c r="R62" s="14"/>
      <c r="S62" s="14"/>
      <c r="T62" s="14"/>
      <c r="U62" s="14"/>
      <c r="V62" s="14"/>
      <c r="W62" s="14"/>
      <c r="X62" s="42"/>
      <c r="Y62" s="42"/>
      <c r="Z62" s="14"/>
      <c r="AA62" s="14"/>
      <c r="AB62" s="14"/>
      <c r="AC62" s="14"/>
      <c r="AD62" s="14"/>
    </row>
    <row r="63" spans="1:30" ht="14.25" customHeight="1">
      <c r="A63" s="14"/>
      <c r="B63" s="14"/>
      <c r="C63" s="82"/>
      <c r="D63" s="346"/>
      <c r="E63" s="68" t="s">
        <v>74</v>
      </c>
      <c r="F63" s="58">
        <v>1036</v>
      </c>
      <c r="G63" s="59">
        <f>SUM(G54:G62)</f>
        <v>1</v>
      </c>
      <c r="H63" s="58">
        <v>1007</v>
      </c>
      <c r="I63" s="50">
        <f t="shared" si="1"/>
        <v>1</v>
      </c>
      <c r="J63" s="58">
        <v>943</v>
      </c>
      <c r="K63" s="50">
        <f t="shared" si="2"/>
        <v>1</v>
      </c>
      <c r="L63" s="58">
        <v>1833</v>
      </c>
      <c r="M63" s="81">
        <f>L63/$L$63</f>
        <v>1</v>
      </c>
      <c r="N63" s="83"/>
      <c r="O63" s="14"/>
      <c r="P63" s="14"/>
      <c r="Q63" s="14"/>
      <c r="R63" s="14"/>
      <c r="S63" s="14"/>
      <c r="T63" s="14"/>
      <c r="U63" s="14"/>
      <c r="V63" s="14"/>
      <c r="W63" s="14"/>
      <c r="X63" s="42"/>
      <c r="Y63" s="42"/>
      <c r="Z63" s="14"/>
      <c r="AA63" s="14"/>
      <c r="AB63" s="14"/>
      <c r="AC63" s="14"/>
      <c r="AD63" s="14"/>
    </row>
    <row r="64" spans="1:30" ht="14.25" customHeight="1">
      <c r="A64" s="14"/>
      <c r="B64" s="14"/>
      <c r="C64" s="8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83"/>
      <c r="O64" s="14"/>
      <c r="P64" s="14"/>
      <c r="Q64" s="14"/>
      <c r="R64" s="14"/>
      <c r="S64" s="14"/>
      <c r="T64" s="14"/>
      <c r="U64" s="14"/>
      <c r="V64" s="14"/>
      <c r="W64" s="14"/>
      <c r="X64" s="42"/>
      <c r="Y64" s="42"/>
      <c r="Z64" s="14"/>
      <c r="AA64" s="14"/>
      <c r="AB64" s="14"/>
      <c r="AC64" s="14"/>
    </row>
    <row r="65" spans="1:29" ht="14.25" customHeight="1">
      <c r="A65" s="14"/>
      <c r="B65" s="14"/>
      <c r="C65" s="8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83"/>
      <c r="O65" s="14"/>
      <c r="P65" s="14"/>
      <c r="Q65" s="14"/>
      <c r="R65" s="14"/>
      <c r="S65" s="14"/>
      <c r="T65" s="14"/>
      <c r="U65" s="14"/>
      <c r="V65" s="14"/>
      <c r="W65" s="14"/>
      <c r="X65" s="42"/>
      <c r="Y65" s="42"/>
      <c r="Z65" s="14"/>
      <c r="AA65" s="14"/>
      <c r="AB65" s="14"/>
      <c r="AC65" s="14"/>
    </row>
    <row r="66" spans="1:29" ht="14.25" customHeight="1" thickBot="1">
      <c r="A66" s="14"/>
      <c r="B66" s="14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8"/>
      <c r="O66" s="14"/>
      <c r="P66" s="14"/>
      <c r="Q66" s="14"/>
      <c r="R66" s="14"/>
      <c r="S66" s="14"/>
      <c r="T66" s="14"/>
      <c r="U66" s="14"/>
      <c r="V66" s="14"/>
      <c r="W66" s="14"/>
      <c r="X66" s="42"/>
      <c r="Y66" s="42"/>
      <c r="Z66" s="14"/>
      <c r="AA66" s="14"/>
      <c r="AB66" s="14"/>
      <c r="AC66" s="14"/>
    </row>
    <row r="67" spans="1:29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2"/>
      <c r="Y67" s="42"/>
      <c r="Z67" s="14"/>
      <c r="AA67" s="14"/>
      <c r="AB67" s="14"/>
      <c r="AC67" s="14"/>
    </row>
    <row r="68" spans="1:29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2"/>
      <c r="Y68" s="42"/>
      <c r="Z68" s="14"/>
      <c r="AA68" s="14"/>
      <c r="AB68" s="14"/>
      <c r="AC68" s="14"/>
    </row>
    <row r="69" spans="1:29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2"/>
      <c r="Y69" s="42"/>
      <c r="Z69" s="14"/>
      <c r="AA69" s="14"/>
      <c r="AB69" s="14"/>
      <c r="AC69" s="14"/>
    </row>
    <row r="70" spans="1:29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2"/>
      <c r="Y70" s="42"/>
      <c r="Z70" s="14"/>
      <c r="AA70" s="14"/>
      <c r="AB70" s="14"/>
      <c r="AC70" s="14"/>
    </row>
    <row r="71" spans="1:29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2"/>
      <c r="Y71" s="42"/>
      <c r="Z71" s="14"/>
      <c r="AA71" s="14"/>
      <c r="AB71" s="14"/>
      <c r="AC71" s="14"/>
    </row>
    <row r="72" spans="1:29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2"/>
      <c r="Y72" s="42"/>
      <c r="Z72" s="14"/>
      <c r="AA72" s="14"/>
      <c r="AB72" s="14"/>
      <c r="AC72" s="14"/>
    </row>
    <row r="73" spans="1:29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2"/>
      <c r="Y73" s="42"/>
      <c r="Z73" s="14"/>
      <c r="AA73" s="14"/>
      <c r="AB73" s="14"/>
      <c r="AC73" s="14"/>
    </row>
    <row r="74" spans="1:29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2"/>
      <c r="Y74" s="42"/>
      <c r="Z74" s="14"/>
      <c r="AA74" s="14"/>
      <c r="AB74" s="14"/>
      <c r="AC74" s="14"/>
    </row>
    <row r="75" spans="1:29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2"/>
      <c r="Y75" s="42"/>
      <c r="Z75" s="14"/>
      <c r="AA75" s="14"/>
      <c r="AB75" s="14"/>
      <c r="AC75" s="14"/>
    </row>
    <row r="76" spans="1:29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2"/>
      <c r="Y76" s="42"/>
      <c r="Z76" s="14"/>
      <c r="AA76" s="14"/>
      <c r="AB76" s="14"/>
      <c r="AC76" s="14"/>
    </row>
    <row r="77" spans="1:29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2"/>
      <c r="Y77" s="42"/>
      <c r="Z77" s="14"/>
      <c r="AA77" s="14"/>
      <c r="AB77" s="14"/>
      <c r="AC77" s="14"/>
    </row>
    <row r="78" spans="1:29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2"/>
      <c r="Y78" s="42"/>
      <c r="Z78" s="14"/>
      <c r="AA78" s="14"/>
      <c r="AB78" s="14"/>
      <c r="AC78" s="14"/>
    </row>
    <row r="79" spans="1:29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2"/>
      <c r="Y79" s="42"/>
      <c r="Z79" s="14"/>
      <c r="AA79" s="14"/>
      <c r="AB79" s="14"/>
      <c r="AC79" s="14"/>
    </row>
    <row r="80" spans="1:29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2"/>
      <c r="Y80" s="42"/>
      <c r="Z80" s="14"/>
      <c r="AA80" s="14"/>
      <c r="AB80" s="14"/>
      <c r="AC80" s="14"/>
    </row>
    <row r="81" spans="1:29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2"/>
      <c r="Y81" s="42"/>
      <c r="Z81" s="14"/>
      <c r="AA81" s="14"/>
      <c r="AB81" s="14"/>
      <c r="AC81" s="14"/>
    </row>
    <row r="82" spans="1:29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2"/>
      <c r="Y82" s="42"/>
      <c r="Z82" s="14"/>
      <c r="AA82" s="14"/>
      <c r="AB82" s="14"/>
      <c r="AC82" s="14"/>
    </row>
    <row r="83" spans="1:29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42"/>
      <c r="Y83" s="42"/>
      <c r="Z83" s="14"/>
      <c r="AA83" s="14"/>
      <c r="AB83" s="14"/>
      <c r="AC83" s="14"/>
    </row>
    <row r="84" spans="1:29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42"/>
      <c r="Y84" s="42"/>
      <c r="Z84" s="14"/>
      <c r="AA84" s="14"/>
      <c r="AB84" s="14"/>
      <c r="AC84" s="14"/>
    </row>
    <row r="85" spans="1:29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42"/>
      <c r="Y85" s="42"/>
      <c r="Z85" s="14"/>
      <c r="AA85" s="14"/>
      <c r="AB85" s="14"/>
      <c r="AC85" s="14"/>
    </row>
    <row r="86" spans="1:29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42"/>
      <c r="Y86" s="42"/>
      <c r="Z86" s="14"/>
      <c r="AA86" s="14"/>
      <c r="AB86" s="14"/>
      <c r="AC86" s="14"/>
    </row>
    <row r="87" spans="1:29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42"/>
      <c r="Y87" s="42"/>
      <c r="Z87" s="14"/>
      <c r="AA87" s="14"/>
      <c r="AB87" s="14"/>
      <c r="AC87" s="14"/>
    </row>
    <row r="88" spans="1:29" ht="14.25" customHeight="1">
      <c r="A88" s="14"/>
      <c r="B88" s="14"/>
      <c r="C88" s="344" t="s">
        <v>75</v>
      </c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42"/>
      <c r="Y88" s="42"/>
      <c r="Z88" s="14"/>
      <c r="AA88" s="14"/>
      <c r="AB88" s="14"/>
      <c r="AC88" s="14"/>
    </row>
    <row r="89" spans="1:29" ht="14.25" customHeight="1" thickBot="1">
      <c r="A89" s="14"/>
      <c r="B89" s="14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2"/>
      <c r="Y89" s="42"/>
      <c r="Z89" s="14"/>
      <c r="AA89" s="14"/>
      <c r="AB89" s="14"/>
      <c r="AC89" s="14"/>
    </row>
    <row r="90" spans="1:29" ht="30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42"/>
      <c r="Y90" s="42"/>
      <c r="Z90" s="14"/>
      <c r="AA90" s="14"/>
      <c r="AB90" s="14"/>
      <c r="AC90" s="14"/>
    </row>
    <row r="91" spans="1:29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42"/>
      <c r="Y91" s="42"/>
      <c r="Z91" s="14"/>
      <c r="AA91" s="14"/>
      <c r="AB91" s="14"/>
      <c r="AC91" s="14"/>
    </row>
    <row r="92" spans="1:29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42"/>
      <c r="Y92" s="42"/>
      <c r="Z92" s="14"/>
      <c r="AA92" s="14"/>
      <c r="AB92" s="14"/>
      <c r="AC92" s="14"/>
    </row>
    <row r="93" spans="1:29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42"/>
      <c r="Y93" s="42"/>
      <c r="Z93" s="14"/>
      <c r="AA93" s="14"/>
      <c r="AB93" s="14"/>
      <c r="AC93" s="14"/>
    </row>
    <row r="94" spans="1:29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42"/>
      <c r="Y94" s="42"/>
      <c r="Z94" s="14"/>
      <c r="AA94" s="14"/>
      <c r="AB94" s="14"/>
      <c r="AC94" s="14"/>
    </row>
    <row r="95" spans="1:29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42"/>
      <c r="Y95" s="42"/>
      <c r="Z95" s="14"/>
      <c r="AA95" s="14"/>
      <c r="AB95" s="14"/>
      <c r="AC95" s="14"/>
    </row>
    <row r="96" spans="1:29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41"/>
      <c r="Y96" s="42"/>
      <c r="Z96" s="14"/>
      <c r="AA96" s="14"/>
      <c r="AB96" s="14"/>
      <c r="AC96" s="14"/>
    </row>
    <row r="97" spans="1:29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42"/>
      <c r="Y97" s="42"/>
      <c r="Z97" s="14"/>
      <c r="AA97" s="14"/>
      <c r="AB97" s="14"/>
      <c r="AC97" s="14"/>
    </row>
    <row r="98" spans="1:29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X153" s="14"/>
      <c r="Y153" s="14"/>
      <c r="Z153" s="14"/>
      <c r="AA153" s="14"/>
      <c r="AB153" s="14"/>
      <c r="AC153" s="14"/>
    </row>
    <row r="154" spans="1:29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X154" s="14"/>
      <c r="Y154" s="14"/>
      <c r="Z154" s="14"/>
      <c r="AA154" s="14"/>
      <c r="AB154" s="14"/>
      <c r="AC154" s="14"/>
    </row>
    <row r="155" spans="1:29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X155" s="14"/>
      <c r="Y155" s="14"/>
      <c r="Z155" s="14"/>
      <c r="AA155" s="14"/>
      <c r="AB155" s="14"/>
      <c r="AC155" s="14"/>
    </row>
    <row r="156" spans="1:29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X156" s="14"/>
      <c r="Y156" s="14"/>
      <c r="Z156" s="14"/>
      <c r="AA156" s="14"/>
      <c r="AB156" s="14"/>
      <c r="AC156" s="14"/>
    </row>
    <row r="157" spans="1:29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X157" s="14"/>
      <c r="Y157" s="14"/>
      <c r="Z157" s="14"/>
      <c r="AA157" s="14"/>
      <c r="AB157" s="14"/>
      <c r="AC157" s="14"/>
    </row>
    <row r="158" spans="1:29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9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9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9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9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9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 spans="1:29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 spans="1:29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 spans="1:29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 spans="1:29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 spans="1:29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 spans="1:29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 spans="1:29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 spans="1:29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 spans="1:29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 spans="1:29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 spans="1:29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 spans="1:29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 spans="1:29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 spans="1:29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 spans="1:29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 spans="1:29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 spans="1:29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 spans="1:29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 spans="1:29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 spans="1:29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 spans="1:29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 spans="1:29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 spans="1:29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 spans="1:29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 spans="1:29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 spans="1:29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 spans="1:29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 spans="1:29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 spans="1:29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 spans="1:29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 spans="1:29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 spans="1:29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 spans="1:29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 spans="1:29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 spans="1:29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 spans="1:29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 spans="1:29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 spans="1:29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 spans="1:29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 spans="1:29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 spans="1:29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 spans="1:29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 spans="1:29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 spans="1:29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 spans="1:29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 spans="1:29" ht="14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 spans="1:29" ht="14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29" ht="14.2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 spans="1:29" ht="14.2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 spans="1:29" ht="14.2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 spans="1:29" ht="14.2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 spans="1:29" ht="14.2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 spans="1:29" ht="14.2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 spans="1:29" ht="14.2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 spans="1:29" ht="14.2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 spans="1:29" ht="14.2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  <row r="1010" spans="1:29" ht="14.2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</row>
    <row r="1011" spans="1:29" ht="14.2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</row>
    <row r="1012" spans="1:29" ht="14.2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</row>
    <row r="1013" spans="1:29" ht="14.2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</row>
    <row r="1014" spans="1:29" ht="14.2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</row>
    <row r="1015" spans="1:29" ht="14.2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</row>
    <row r="1016" spans="1:29" ht="14.2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</row>
    <row r="1017" spans="1:29" ht="14.2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</row>
    <row r="1018" spans="1:29" ht="14.2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</row>
    <row r="1019" spans="1:29" ht="14.2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</row>
    <row r="1020" spans="1:29" ht="14.2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</row>
    <row r="1021" spans="1:29" ht="14.25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</row>
    <row r="1022" spans="1:29" ht="14.25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</row>
    <row r="1023" spans="1:29" ht="14.25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</row>
    <row r="1024" spans="1:29" ht="14.25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</row>
    <row r="1025" spans="1:29" ht="14.25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</row>
    <row r="1026" spans="1:29" ht="14.25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</row>
    <row r="1027" spans="1:29" ht="14.25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</row>
    <row r="1028" spans="1:29" ht="14.25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</row>
    <row r="1029" spans="1:29" ht="14.25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</row>
    <row r="1030" spans="1:29" ht="14.25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</row>
    <row r="1031" spans="1:29" ht="14.25" customHeight="1">
      <c r="A1031" s="14"/>
      <c r="B1031" s="14"/>
      <c r="X1031" s="14"/>
      <c r="Y1031" s="14"/>
      <c r="Z1031" s="14"/>
      <c r="AA1031" s="14"/>
      <c r="AB1031" s="14"/>
      <c r="AC1031" s="14"/>
    </row>
    <row r="1032" spans="1:29" ht="14.25" customHeight="1">
      <c r="A1032" s="14"/>
      <c r="B1032" s="14"/>
      <c r="X1032" s="14"/>
      <c r="Y1032" s="14"/>
      <c r="Z1032" s="14"/>
      <c r="AA1032" s="14"/>
      <c r="AB1032" s="14"/>
      <c r="AC1032" s="14"/>
    </row>
    <row r="1033" spans="1:29" ht="14.25" customHeight="1">
      <c r="A1033" s="14"/>
      <c r="B1033" s="14"/>
      <c r="X1033" s="14"/>
      <c r="Y1033" s="14"/>
      <c r="Z1033" s="14"/>
      <c r="AA1033" s="14"/>
      <c r="AB1033" s="14"/>
      <c r="AC1033" s="14"/>
    </row>
    <row r="1034" spans="1:29" ht="14.25" customHeight="1">
      <c r="A1034" s="14"/>
      <c r="B1034" s="14"/>
      <c r="X1034" s="14"/>
      <c r="Y1034" s="14"/>
      <c r="Z1034" s="14"/>
      <c r="AA1034" s="14"/>
      <c r="AB1034" s="14"/>
      <c r="AC1034" s="14"/>
    </row>
    <row r="1035" spans="1:29" ht="14.25" customHeight="1">
      <c r="A1035" s="14"/>
      <c r="B1035" s="14"/>
      <c r="X1035" s="14"/>
      <c r="Y1035" s="14"/>
      <c r="Z1035" s="14"/>
      <c r="AA1035" s="14"/>
      <c r="AB1035" s="14"/>
      <c r="AC1035" s="14"/>
    </row>
    <row r="1036" spans="1:29" ht="14.25" customHeight="1">
      <c r="A1036" s="14"/>
      <c r="B1036" s="14"/>
      <c r="X1036" s="14"/>
      <c r="Y1036" s="14"/>
      <c r="Z1036" s="14"/>
      <c r="AA1036" s="14"/>
      <c r="AB1036" s="14"/>
      <c r="AC1036" s="14"/>
    </row>
    <row r="1037" spans="1:29" ht="14.25" customHeight="1">
      <c r="A1037" s="14"/>
      <c r="B1037" s="14"/>
      <c r="X1037" s="14"/>
      <c r="Y1037" s="14"/>
      <c r="Z1037" s="14"/>
      <c r="AA1037" s="14"/>
      <c r="AB1037" s="14"/>
      <c r="AC1037" s="14"/>
    </row>
    <row r="1038" spans="1:29" ht="14.25" customHeight="1">
      <c r="A1038" s="14"/>
      <c r="B1038" s="14"/>
      <c r="X1038" s="14"/>
      <c r="Y1038" s="14"/>
      <c r="Z1038" s="14"/>
      <c r="AA1038" s="14"/>
      <c r="AB1038" s="14"/>
      <c r="AC1038" s="14"/>
    </row>
  </sheetData>
  <sheetProtection algorithmName="SHA-512" hashValue="Fua1DdtCdNOWDa0ytjkHpsCe8KqVGHzhcAotz0bVZ0G9taRo/D6OJPJEglXm6UX2GJrRbKwGO/2UGVzzUx0HLw==" saltValue="ANIQq3ZkIrXWKgt2fRgk4w==" spinCount="100000" sheet="1" objects="1" scenarios="1"/>
  <mergeCells count="14">
    <mergeCell ref="J52:K52"/>
    <mergeCell ref="L52:M52"/>
    <mergeCell ref="F52:G52"/>
    <mergeCell ref="H52:I52"/>
    <mergeCell ref="C88:W88"/>
    <mergeCell ref="D54:D63"/>
    <mergeCell ref="C2:N2"/>
    <mergeCell ref="C3:N3"/>
    <mergeCell ref="C50:N50"/>
    <mergeCell ref="F5:K5"/>
    <mergeCell ref="F6:K6"/>
    <mergeCell ref="F7:K7"/>
    <mergeCell ref="F8:K8"/>
    <mergeCell ref="F9:K9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8"/>
  <sheetViews>
    <sheetView zoomScaleNormal="100" workbookViewId="0">
      <selection activeCell="G39" sqref="G39:G40"/>
    </sheetView>
  </sheetViews>
  <sheetFormatPr baseColWidth="10" defaultColWidth="14.42578125" defaultRowHeight="15" customHeight="1"/>
  <cols>
    <col min="1" max="1" width="9.140625" style="13" customWidth="1"/>
    <col min="2" max="2" width="4.85546875" style="13" customWidth="1"/>
    <col min="3" max="3" width="27.140625" style="13" customWidth="1"/>
    <col min="4" max="4" width="17.85546875" style="13" customWidth="1"/>
    <col min="5" max="5" width="15.85546875" style="13" customWidth="1"/>
    <col min="6" max="6" width="9" style="210" customWidth="1"/>
    <col min="7" max="7" width="22" style="13" customWidth="1"/>
    <col min="8" max="8" width="13.5703125" style="13" customWidth="1"/>
    <col min="9" max="9" width="16.85546875" style="13" customWidth="1"/>
    <col min="10" max="10" width="15.7109375" style="13" customWidth="1"/>
    <col min="11" max="11" width="23" style="13" customWidth="1"/>
    <col min="12" max="12" width="11.42578125" style="13" customWidth="1"/>
    <col min="13" max="13" width="23.85546875" style="13" customWidth="1"/>
    <col min="14" max="14" width="12.28515625" style="13" customWidth="1"/>
    <col min="15" max="15" width="21.140625" style="13" customWidth="1"/>
    <col min="16" max="16" width="9.7109375" style="13" customWidth="1"/>
    <col min="17" max="17" width="31" style="13" customWidth="1"/>
    <col min="18" max="18" width="19.140625" style="13" customWidth="1"/>
    <col min="19" max="19" width="10.5703125" style="13" customWidth="1"/>
    <col min="20" max="20" width="17.7109375" style="13" customWidth="1"/>
    <col min="21" max="27" width="9.140625" style="13" customWidth="1"/>
    <col min="28" max="16384" width="14.42578125" style="13"/>
  </cols>
  <sheetData>
    <row r="1" spans="1:27" ht="15" customHeight="1" thickBot="1"/>
    <row r="2" spans="1:27" s="226" customFormat="1" ht="21.95" customHeight="1">
      <c r="B2" s="329" t="s">
        <v>0</v>
      </c>
      <c r="C2" s="330"/>
      <c r="D2" s="330"/>
      <c r="E2" s="330"/>
      <c r="F2" s="330"/>
      <c r="G2" s="330"/>
      <c r="H2" s="330"/>
      <c r="I2" s="330"/>
      <c r="J2" s="331"/>
    </row>
    <row r="3" spans="1:27" s="226" customFormat="1" ht="21.95" customHeight="1">
      <c r="B3" s="332" t="s">
        <v>1</v>
      </c>
      <c r="C3" s="333"/>
      <c r="D3" s="333"/>
      <c r="E3" s="333"/>
      <c r="F3" s="333"/>
      <c r="G3" s="333"/>
      <c r="H3" s="333"/>
      <c r="I3" s="333"/>
      <c r="J3" s="334"/>
    </row>
    <row r="4" spans="1:27" ht="14.25" customHeight="1">
      <c r="A4" s="14"/>
      <c r="B4" s="82"/>
      <c r="C4" s="42"/>
      <c r="D4" s="69"/>
      <c r="E4" s="69"/>
      <c r="F4" s="69"/>
      <c r="G4" s="69"/>
      <c r="H4" s="69"/>
      <c r="I4" s="42"/>
      <c r="J4" s="8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4.25" customHeight="1">
      <c r="A5" s="14"/>
      <c r="B5" s="84"/>
      <c r="C5" s="219"/>
      <c r="D5" s="70" t="s">
        <v>40</v>
      </c>
      <c r="E5" s="338" t="s">
        <v>148</v>
      </c>
      <c r="F5" s="338"/>
      <c r="G5" s="338"/>
      <c r="H5" s="338"/>
      <c r="I5" s="338"/>
      <c r="J5" s="214"/>
      <c r="L5" s="44"/>
      <c r="M5" s="44"/>
      <c r="N5" s="44"/>
      <c r="O5" s="44"/>
      <c r="P5" s="44"/>
      <c r="Q5" s="44"/>
      <c r="R5" s="44"/>
      <c r="S5" s="44"/>
      <c r="T5" s="44"/>
      <c r="U5" s="14"/>
      <c r="V5" s="14"/>
      <c r="W5" s="14"/>
      <c r="X5" s="14"/>
      <c r="Y5" s="14"/>
      <c r="Z5" s="14"/>
      <c r="AA5" s="14"/>
    </row>
    <row r="6" spans="1:27" ht="14.25" customHeight="1">
      <c r="A6" s="14"/>
      <c r="B6" s="84"/>
      <c r="C6" s="219"/>
      <c r="D6" s="71" t="s">
        <v>41</v>
      </c>
      <c r="E6" s="339" t="s">
        <v>149</v>
      </c>
      <c r="F6" s="339"/>
      <c r="G6" s="339"/>
      <c r="H6" s="339"/>
      <c r="I6" s="339"/>
      <c r="J6" s="216"/>
      <c r="L6" s="44"/>
      <c r="M6" s="44"/>
      <c r="N6" s="44"/>
      <c r="O6" s="44"/>
      <c r="P6" s="44"/>
      <c r="Q6" s="44"/>
      <c r="R6" s="44"/>
      <c r="S6" s="44"/>
      <c r="T6" s="44"/>
      <c r="U6" s="14"/>
      <c r="V6" s="14"/>
      <c r="W6" s="14"/>
      <c r="X6" s="14"/>
      <c r="Y6" s="14"/>
      <c r="Z6" s="14"/>
      <c r="AA6" s="14"/>
    </row>
    <row r="7" spans="1:27" ht="14.25" customHeight="1">
      <c r="A7" s="14"/>
      <c r="B7" s="85"/>
      <c r="C7" s="219"/>
      <c r="D7" s="72" t="s">
        <v>43</v>
      </c>
      <c r="E7" s="339" t="s">
        <v>44</v>
      </c>
      <c r="F7" s="339"/>
      <c r="G7" s="339"/>
      <c r="H7" s="339"/>
      <c r="I7" s="339"/>
      <c r="J7" s="216"/>
      <c r="V7" s="14"/>
      <c r="W7" s="14"/>
      <c r="X7" s="14"/>
      <c r="Y7" s="14"/>
      <c r="Z7" s="14"/>
      <c r="AA7" s="14"/>
    </row>
    <row r="8" spans="1:27" ht="14.25" customHeight="1">
      <c r="A8" s="14"/>
      <c r="B8" s="85"/>
      <c r="C8" s="219"/>
      <c r="D8" s="72" t="s">
        <v>45</v>
      </c>
      <c r="E8" s="339" t="s">
        <v>16</v>
      </c>
      <c r="F8" s="339"/>
      <c r="G8" s="339"/>
      <c r="H8" s="339"/>
      <c r="I8" s="339"/>
      <c r="J8" s="216"/>
      <c r="L8" s="44"/>
      <c r="M8" s="44"/>
      <c r="N8" s="44"/>
      <c r="O8" s="44"/>
      <c r="P8" s="44"/>
      <c r="Q8" s="44"/>
      <c r="R8" s="44"/>
      <c r="S8" s="44"/>
      <c r="T8" s="44"/>
      <c r="U8" s="14"/>
      <c r="V8" s="14"/>
      <c r="W8" s="14"/>
      <c r="X8" s="14"/>
      <c r="Y8" s="14"/>
      <c r="Z8" s="14"/>
      <c r="AA8" s="14"/>
    </row>
    <row r="9" spans="1:27" ht="45" customHeight="1">
      <c r="A9" s="14"/>
      <c r="B9" s="85"/>
      <c r="C9" s="219"/>
      <c r="D9" s="101" t="s">
        <v>46</v>
      </c>
      <c r="E9" s="353" t="s">
        <v>20</v>
      </c>
      <c r="F9" s="353"/>
      <c r="G9" s="353"/>
      <c r="H9" s="353"/>
      <c r="I9" s="353"/>
      <c r="J9" s="218"/>
      <c r="L9" s="42"/>
      <c r="M9" s="42"/>
      <c r="N9" s="42"/>
      <c r="O9" s="42"/>
      <c r="P9" s="42"/>
      <c r="Q9" s="42"/>
      <c r="R9" s="42"/>
      <c r="S9" s="42"/>
      <c r="T9" s="42"/>
      <c r="U9" s="14"/>
      <c r="V9" s="14"/>
      <c r="W9" s="14"/>
      <c r="X9" s="14"/>
      <c r="Y9" s="14"/>
      <c r="Z9" s="14"/>
      <c r="AA9" s="14"/>
    </row>
    <row r="10" spans="1:27" ht="14.25" customHeight="1">
      <c r="A10" s="14"/>
      <c r="B10" s="82"/>
      <c r="C10" s="42"/>
      <c r="D10" s="42"/>
      <c r="E10" s="42"/>
      <c r="F10" s="42"/>
      <c r="G10" s="42"/>
      <c r="H10" s="42"/>
      <c r="I10" s="42"/>
      <c r="J10" s="83"/>
      <c r="L10" s="42"/>
      <c r="M10" s="42"/>
      <c r="N10" s="42"/>
      <c r="O10" s="42"/>
      <c r="P10" s="42"/>
      <c r="Q10" s="42"/>
      <c r="R10" s="42"/>
      <c r="S10" s="42"/>
      <c r="T10" s="42"/>
      <c r="U10" s="14"/>
      <c r="V10" s="14"/>
      <c r="W10" s="14"/>
      <c r="X10" s="14"/>
      <c r="Y10" s="14"/>
      <c r="Z10" s="14"/>
      <c r="AA10" s="14"/>
    </row>
    <row r="11" spans="1:27" ht="14.25" customHeight="1">
      <c r="A11" s="14"/>
      <c r="B11" s="82"/>
      <c r="C11" s="42"/>
      <c r="D11" s="42"/>
      <c r="E11" s="42"/>
      <c r="F11" s="42"/>
      <c r="G11" s="42"/>
      <c r="H11" s="42"/>
      <c r="I11" s="42"/>
      <c r="J11" s="83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4"/>
      <c r="V11" s="14"/>
      <c r="W11" s="14"/>
      <c r="X11" s="14"/>
      <c r="Y11" s="14"/>
      <c r="Z11" s="14"/>
      <c r="AA11" s="14"/>
    </row>
    <row r="12" spans="1:27" ht="14.25" customHeight="1">
      <c r="A12" s="14"/>
      <c r="B12" s="82"/>
      <c r="C12" s="42"/>
      <c r="D12" s="42"/>
      <c r="E12" s="42"/>
      <c r="F12" s="42"/>
      <c r="G12" s="42"/>
      <c r="H12" s="42"/>
      <c r="I12" s="42"/>
      <c r="J12" s="83"/>
      <c r="K12" s="42"/>
      <c r="L12" s="42"/>
      <c r="M12" s="42"/>
      <c r="N12" s="42"/>
      <c r="O12" s="14"/>
      <c r="P12" s="14"/>
      <c r="Q12" s="14"/>
      <c r="R12" s="14"/>
      <c r="S12" s="14"/>
      <c r="T12" s="14"/>
      <c r="U12" s="14"/>
    </row>
    <row r="13" spans="1:27" ht="14.25" customHeight="1">
      <c r="A13" s="14"/>
      <c r="B13" s="82"/>
      <c r="C13" s="42"/>
      <c r="D13" s="42"/>
      <c r="E13" s="42"/>
      <c r="F13" s="42"/>
      <c r="G13" s="42"/>
      <c r="H13" s="42"/>
      <c r="I13" s="42"/>
      <c r="J13" s="83"/>
      <c r="K13" s="42"/>
      <c r="L13" s="42"/>
      <c r="M13" s="42"/>
      <c r="N13" s="42"/>
      <c r="O13" s="14"/>
      <c r="P13" s="14"/>
      <c r="Q13" s="14"/>
      <c r="R13" s="14"/>
      <c r="S13" s="14"/>
      <c r="T13" s="14"/>
      <c r="U13" s="14"/>
    </row>
    <row r="14" spans="1:27" ht="14.25" customHeight="1">
      <c r="A14" s="14"/>
      <c r="B14" s="82"/>
      <c r="C14" s="42"/>
      <c r="D14" s="42"/>
      <c r="E14" s="42"/>
      <c r="F14" s="42"/>
      <c r="G14" s="42"/>
      <c r="H14" s="42"/>
      <c r="I14" s="42"/>
      <c r="J14" s="83"/>
      <c r="K14" s="42"/>
      <c r="L14" s="42"/>
      <c r="M14" s="42"/>
      <c r="N14" s="42"/>
      <c r="O14" s="14"/>
      <c r="P14" s="14"/>
      <c r="Q14" s="14"/>
      <c r="R14" s="14"/>
      <c r="S14" s="14"/>
      <c r="T14" s="14"/>
      <c r="U14" s="14"/>
    </row>
    <row r="15" spans="1:27" ht="14.25" customHeight="1">
      <c r="A15" s="14"/>
      <c r="B15" s="82"/>
      <c r="C15" s="42"/>
      <c r="D15" s="42"/>
      <c r="E15" s="42"/>
      <c r="F15" s="42"/>
      <c r="G15" s="42"/>
      <c r="H15" s="42"/>
      <c r="I15" s="42"/>
      <c r="J15" s="83"/>
      <c r="K15" s="42"/>
      <c r="L15" s="42"/>
      <c r="M15" s="42"/>
      <c r="N15" s="42"/>
      <c r="O15" s="14"/>
      <c r="P15" s="14"/>
      <c r="Q15" s="14"/>
      <c r="R15" s="14"/>
      <c r="S15" s="14"/>
      <c r="T15" s="14"/>
      <c r="U15" s="14"/>
    </row>
    <row r="16" spans="1:27" ht="14.25" customHeight="1">
      <c r="A16" s="14"/>
      <c r="B16" s="82"/>
      <c r="C16" s="42"/>
      <c r="D16" s="42"/>
      <c r="E16" s="42"/>
      <c r="F16" s="42"/>
      <c r="G16" s="42"/>
      <c r="H16" s="42"/>
      <c r="I16" s="42"/>
      <c r="J16" s="83"/>
      <c r="K16" s="42"/>
      <c r="L16" s="42"/>
      <c r="M16" s="42"/>
      <c r="N16" s="42"/>
      <c r="O16" s="14"/>
      <c r="P16" s="14"/>
      <c r="Q16" s="14"/>
      <c r="R16" s="14"/>
      <c r="S16" s="14"/>
      <c r="T16" s="14"/>
      <c r="U16" s="14"/>
    </row>
    <row r="17" spans="1:27" ht="14.25" customHeight="1">
      <c r="A17" s="14"/>
      <c r="B17" s="82"/>
      <c r="C17" s="42"/>
      <c r="D17" s="42"/>
      <c r="E17" s="42"/>
      <c r="F17" s="42"/>
      <c r="G17" s="42"/>
      <c r="H17" s="42"/>
      <c r="I17" s="42"/>
      <c r="J17" s="83"/>
      <c r="K17" s="42"/>
      <c r="L17" s="42"/>
      <c r="M17" s="42"/>
      <c r="N17" s="42"/>
      <c r="O17" s="14"/>
      <c r="P17" s="14"/>
      <c r="Q17" s="14"/>
      <c r="R17" s="14"/>
      <c r="S17" s="14"/>
      <c r="T17" s="14"/>
      <c r="U17" s="14"/>
    </row>
    <row r="18" spans="1:27" ht="14.25" customHeight="1">
      <c r="A18" s="14"/>
      <c r="B18" s="82"/>
      <c r="C18" s="42"/>
      <c r="D18" s="42"/>
      <c r="E18" s="42"/>
      <c r="F18" s="42"/>
      <c r="G18" s="42"/>
      <c r="H18" s="42"/>
      <c r="I18" s="42"/>
      <c r="J18" s="83"/>
      <c r="K18" s="42"/>
      <c r="L18" s="42"/>
      <c r="M18" s="42"/>
      <c r="N18" s="42"/>
      <c r="O18" s="14"/>
      <c r="P18" s="14"/>
      <c r="Q18" s="14"/>
      <c r="R18" s="14"/>
      <c r="S18" s="14"/>
      <c r="T18" s="14"/>
      <c r="U18" s="14"/>
    </row>
    <row r="19" spans="1:27" ht="14.25" customHeight="1">
      <c r="A19" s="14"/>
      <c r="B19" s="82"/>
      <c r="C19" s="42"/>
      <c r="D19" s="42"/>
      <c r="E19" s="42"/>
      <c r="F19" s="42"/>
      <c r="G19" s="42"/>
      <c r="H19" s="42"/>
      <c r="I19" s="42"/>
      <c r="J19" s="83"/>
      <c r="K19" s="42"/>
      <c r="L19" s="42"/>
      <c r="M19" s="42"/>
      <c r="N19" s="42"/>
      <c r="O19" s="14"/>
      <c r="P19" s="14"/>
      <c r="Q19" s="14"/>
      <c r="R19" s="14"/>
      <c r="S19" s="14"/>
      <c r="T19" s="14"/>
      <c r="U19" s="14"/>
    </row>
    <row r="20" spans="1:27" ht="14.25" customHeight="1">
      <c r="A20" s="14"/>
      <c r="B20" s="82"/>
      <c r="C20" s="42"/>
      <c r="D20" s="42"/>
      <c r="E20" s="42"/>
      <c r="F20" s="42"/>
      <c r="G20" s="42"/>
      <c r="H20" s="42"/>
      <c r="I20" s="42"/>
      <c r="J20" s="83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4"/>
      <c r="V20" s="14"/>
      <c r="W20" s="14"/>
      <c r="X20" s="14"/>
      <c r="Y20" s="14"/>
      <c r="Z20" s="14"/>
      <c r="AA20" s="14"/>
    </row>
    <row r="21" spans="1:27" ht="14.25" customHeight="1">
      <c r="A21" s="14"/>
      <c r="B21" s="82"/>
      <c r="C21" s="42"/>
      <c r="D21" s="42"/>
      <c r="E21" s="42"/>
      <c r="F21" s="42"/>
      <c r="G21" s="42"/>
      <c r="H21" s="42"/>
      <c r="I21" s="42"/>
      <c r="J21" s="8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14"/>
      <c r="V21" s="14"/>
      <c r="W21" s="14"/>
      <c r="X21" s="14"/>
      <c r="Y21" s="14"/>
      <c r="Z21" s="14"/>
      <c r="AA21" s="14"/>
    </row>
    <row r="22" spans="1:27" ht="14.25" customHeight="1">
      <c r="A22" s="14"/>
      <c r="B22" s="82"/>
      <c r="C22" s="42"/>
      <c r="D22" s="42"/>
      <c r="E22" s="42"/>
      <c r="F22" s="42"/>
      <c r="G22" s="102"/>
      <c r="H22" s="42"/>
      <c r="I22" s="42"/>
      <c r="J22" s="83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14"/>
      <c r="V22" s="14"/>
      <c r="W22" s="14"/>
      <c r="X22" s="14"/>
      <c r="Y22" s="14"/>
      <c r="Z22" s="14"/>
      <c r="AA22" s="14"/>
    </row>
    <row r="23" spans="1:27" ht="14.25" customHeight="1">
      <c r="A23" s="14"/>
      <c r="B23" s="82"/>
      <c r="C23" s="42"/>
      <c r="D23" s="42"/>
      <c r="E23" s="42"/>
      <c r="F23" s="42"/>
      <c r="G23" s="42"/>
      <c r="H23" s="42"/>
      <c r="I23" s="42"/>
      <c r="J23" s="8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4"/>
      <c r="V23" s="14"/>
      <c r="W23" s="14"/>
      <c r="X23" s="14"/>
      <c r="Y23" s="14"/>
      <c r="Z23" s="14"/>
      <c r="AA23" s="14"/>
    </row>
    <row r="24" spans="1:27" ht="14.25" customHeight="1">
      <c r="A24" s="14"/>
      <c r="B24" s="82"/>
      <c r="C24" s="42"/>
      <c r="D24" s="42"/>
      <c r="E24" s="42"/>
      <c r="F24" s="42"/>
      <c r="G24" s="42"/>
      <c r="H24" s="42"/>
      <c r="I24" s="42"/>
      <c r="J24" s="83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14"/>
      <c r="V24" s="14"/>
      <c r="W24" s="14"/>
      <c r="X24" s="14"/>
      <c r="Y24" s="14"/>
      <c r="Z24" s="14"/>
      <c r="AA24" s="14"/>
    </row>
    <row r="25" spans="1:27" ht="14.25" customHeight="1">
      <c r="A25" s="14"/>
      <c r="B25" s="82"/>
      <c r="C25" s="42"/>
      <c r="D25" s="42"/>
      <c r="E25" s="42"/>
      <c r="F25" s="42"/>
      <c r="G25" s="42"/>
      <c r="H25" s="42"/>
      <c r="I25" s="42"/>
      <c r="J25" s="8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14"/>
      <c r="V25" s="14"/>
      <c r="W25" s="14"/>
      <c r="X25" s="14"/>
      <c r="Y25" s="14"/>
      <c r="Z25" s="14"/>
      <c r="AA25" s="14"/>
    </row>
    <row r="26" spans="1:27" ht="14.25" customHeight="1">
      <c r="A26" s="14"/>
      <c r="B26" s="82"/>
      <c r="C26" s="42"/>
      <c r="D26" s="42"/>
      <c r="E26" s="42"/>
      <c r="F26" s="42"/>
      <c r="G26" s="42"/>
      <c r="H26" s="42"/>
      <c r="I26" s="42"/>
      <c r="J26" s="83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4"/>
      <c r="V26" s="14"/>
      <c r="W26" s="14"/>
      <c r="X26" s="14"/>
      <c r="Y26" s="14"/>
      <c r="Z26" s="14"/>
      <c r="AA26" s="14"/>
    </row>
    <row r="27" spans="1:27" ht="14.25" customHeight="1">
      <c r="A27" s="14"/>
      <c r="B27" s="82"/>
      <c r="C27" s="42"/>
      <c r="D27" s="42"/>
      <c r="E27" s="42"/>
      <c r="F27" s="42"/>
      <c r="G27" s="42"/>
      <c r="H27" s="42"/>
      <c r="I27" s="42"/>
      <c r="J27" s="8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14"/>
      <c r="V27" s="14"/>
      <c r="W27" s="14"/>
      <c r="X27" s="14"/>
      <c r="Y27" s="14"/>
      <c r="Z27" s="14"/>
      <c r="AA27" s="14"/>
    </row>
    <row r="28" spans="1:27" ht="14.25" customHeight="1">
      <c r="A28" s="14"/>
      <c r="B28" s="82"/>
      <c r="C28" s="42"/>
      <c r="D28" s="42"/>
      <c r="E28" s="42"/>
      <c r="F28" s="42"/>
      <c r="G28" s="42"/>
      <c r="H28" s="42"/>
      <c r="I28" s="42"/>
      <c r="J28" s="83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4"/>
      <c r="V28" s="14"/>
      <c r="W28" s="14"/>
      <c r="X28" s="14"/>
      <c r="Y28" s="14"/>
      <c r="Z28" s="14"/>
      <c r="AA28" s="14"/>
    </row>
    <row r="29" spans="1:27" ht="14.25" customHeight="1">
      <c r="A29" s="14"/>
      <c r="B29" s="82"/>
      <c r="C29" s="42"/>
      <c r="D29" s="42"/>
      <c r="E29" s="42"/>
      <c r="F29" s="42"/>
      <c r="G29" s="42"/>
      <c r="H29" s="42"/>
      <c r="I29" s="42"/>
      <c r="J29" s="8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4"/>
      <c r="V29" s="14"/>
      <c r="W29" s="14"/>
      <c r="X29" s="14"/>
      <c r="Y29" s="14"/>
      <c r="Z29" s="14"/>
      <c r="AA29" s="14"/>
    </row>
    <row r="30" spans="1:27" ht="14.25" customHeight="1">
      <c r="A30" s="14"/>
      <c r="B30" s="82"/>
      <c r="C30" s="42"/>
      <c r="D30" s="42"/>
      <c r="E30" s="42"/>
      <c r="F30" s="42"/>
      <c r="G30" s="42"/>
      <c r="H30" s="42"/>
      <c r="I30" s="42"/>
      <c r="J30" s="83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4"/>
      <c r="V30" s="14"/>
      <c r="W30" s="14"/>
      <c r="X30" s="14"/>
      <c r="Y30" s="14"/>
      <c r="Z30" s="14"/>
      <c r="AA30" s="14"/>
    </row>
    <row r="31" spans="1:27" ht="14.25" customHeight="1">
      <c r="A31" s="14"/>
      <c r="B31" s="82"/>
      <c r="C31" s="42"/>
      <c r="D31" s="42"/>
      <c r="E31" s="42"/>
      <c r="F31" s="42"/>
      <c r="G31" s="42"/>
      <c r="H31" s="42"/>
      <c r="I31" s="42"/>
      <c r="J31" s="83"/>
      <c r="K31" s="42"/>
      <c r="L31" s="14"/>
      <c r="M31" s="42"/>
      <c r="N31" s="42"/>
      <c r="O31" s="42"/>
      <c r="P31" s="42"/>
      <c r="Q31" s="42"/>
      <c r="R31" s="42"/>
      <c r="S31" s="42"/>
      <c r="T31" s="42"/>
      <c r="U31" s="14"/>
      <c r="V31" s="14"/>
      <c r="W31" s="14"/>
      <c r="X31" s="14"/>
      <c r="Y31" s="14"/>
      <c r="Z31" s="14"/>
      <c r="AA31" s="14"/>
    </row>
    <row r="32" spans="1:27" ht="14.25" customHeight="1">
      <c r="A32" s="14"/>
      <c r="B32" s="82"/>
      <c r="C32" s="42"/>
      <c r="D32" s="42"/>
      <c r="E32" s="42"/>
      <c r="F32" s="42"/>
      <c r="G32" s="42"/>
      <c r="H32" s="42"/>
      <c r="I32" s="42"/>
      <c r="J32" s="83"/>
      <c r="K32" s="42"/>
      <c r="L32" s="14"/>
      <c r="M32" s="42"/>
      <c r="N32" s="42"/>
      <c r="O32" s="42"/>
      <c r="P32" s="42"/>
      <c r="Q32" s="42"/>
      <c r="R32" s="42"/>
      <c r="S32" s="42"/>
      <c r="T32" s="42"/>
      <c r="U32" s="14"/>
      <c r="V32" s="14"/>
      <c r="W32" s="14"/>
      <c r="X32" s="14"/>
      <c r="Y32" s="14"/>
      <c r="Z32" s="14"/>
      <c r="AA32" s="14"/>
    </row>
    <row r="33" spans="1:28" ht="14.25" customHeight="1">
      <c r="A33" s="14"/>
      <c r="B33" s="82"/>
      <c r="C33" s="42"/>
      <c r="D33" s="42"/>
      <c r="E33" s="42"/>
      <c r="F33" s="42"/>
      <c r="G33" s="42"/>
      <c r="H33" s="42"/>
      <c r="I33" s="42"/>
      <c r="J33" s="83"/>
      <c r="K33" s="42"/>
      <c r="L33" s="14"/>
      <c r="M33" s="42"/>
      <c r="N33" s="42"/>
      <c r="O33" s="42"/>
      <c r="P33" s="42"/>
      <c r="Q33" s="42"/>
      <c r="R33" s="42"/>
      <c r="S33" s="42"/>
      <c r="T33" s="42"/>
      <c r="U33" s="14"/>
      <c r="V33" s="14"/>
      <c r="W33" s="14"/>
      <c r="X33" s="14"/>
      <c r="Y33" s="14"/>
      <c r="Z33" s="14"/>
      <c r="AA33" s="14"/>
    </row>
    <row r="34" spans="1:28" ht="14.25" customHeight="1">
      <c r="A34" s="14"/>
      <c r="B34" s="335" t="s">
        <v>48</v>
      </c>
      <c r="C34" s="336"/>
      <c r="D34" s="336"/>
      <c r="E34" s="336"/>
      <c r="F34" s="336"/>
      <c r="G34" s="336"/>
      <c r="H34" s="336"/>
      <c r="I34" s="336"/>
      <c r="J34" s="337"/>
      <c r="K34" s="14"/>
      <c r="L34" s="14"/>
      <c r="M34" s="14"/>
      <c r="N34" s="14"/>
      <c r="O34" s="42"/>
      <c r="P34" s="42"/>
      <c r="Q34" s="42"/>
      <c r="R34" s="42"/>
      <c r="S34" s="42"/>
      <c r="T34" s="42"/>
      <c r="U34" s="14"/>
      <c r="V34" s="14"/>
      <c r="W34" s="14"/>
      <c r="X34" s="14"/>
      <c r="Y34" s="14"/>
      <c r="Z34" s="14"/>
      <c r="AA34" s="14"/>
    </row>
    <row r="35" spans="1:28" ht="14.25" customHeight="1">
      <c r="A35" s="14"/>
      <c r="B35" s="82"/>
      <c r="C35" s="42"/>
      <c r="D35" s="42"/>
      <c r="E35" s="42"/>
      <c r="F35" s="42"/>
      <c r="G35" s="42"/>
      <c r="H35" s="42"/>
      <c r="I35" s="42"/>
      <c r="J35" s="83"/>
      <c r="K35" s="42"/>
      <c r="L35" s="14"/>
      <c r="M35" s="42"/>
      <c r="N35" s="42"/>
      <c r="O35" s="42"/>
      <c r="P35" s="42"/>
      <c r="Q35" s="42"/>
      <c r="R35" s="42"/>
      <c r="S35" s="42"/>
      <c r="T35" s="42"/>
      <c r="U35" s="14"/>
      <c r="V35" s="14"/>
      <c r="W35" s="14"/>
      <c r="X35" s="14"/>
      <c r="Y35" s="14"/>
      <c r="Z35" s="14"/>
      <c r="AA35" s="14"/>
    </row>
    <row r="36" spans="1:28" ht="15" customHeight="1">
      <c r="A36" s="14"/>
      <c r="B36" s="82"/>
      <c r="C36" s="42"/>
      <c r="D36" s="354">
        <v>2009</v>
      </c>
      <c r="E36" s="354"/>
      <c r="F36" s="42"/>
      <c r="G36" s="42"/>
      <c r="H36" s="354">
        <v>2020</v>
      </c>
      <c r="I36" s="354"/>
      <c r="J36" s="83"/>
      <c r="K36" s="42"/>
      <c r="L36" s="14"/>
      <c r="M36" s="42"/>
      <c r="N36" s="42"/>
      <c r="O36" s="42"/>
      <c r="P36" s="42"/>
      <c r="Q36" s="42"/>
      <c r="R36" s="42"/>
      <c r="S36" s="42"/>
      <c r="T36" s="42"/>
      <c r="U36" s="42"/>
      <c r="V36" s="14"/>
      <c r="W36" s="14"/>
      <c r="X36" s="14"/>
      <c r="Y36" s="14"/>
      <c r="Z36" s="14"/>
      <c r="AA36" s="14"/>
      <c r="AB36" s="14"/>
    </row>
    <row r="37" spans="1:28" ht="14.25" customHeight="1">
      <c r="A37" s="14"/>
      <c r="B37" s="82"/>
      <c r="C37" s="42"/>
      <c r="D37" s="220" t="s">
        <v>140</v>
      </c>
      <c r="E37" s="220" t="s">
        <v>141</v>
      </c>
      <c r="F37" s="42"/>
      <c r="G37" s="42"/>
      <c r="H37" s="221" t="s">
        <v>140</v>
      </c>
      <c r="I37" s="222" t="s">
        <v>141</v>
      </c>
      <c r="J37" s="8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2"/>
      <c r="V37" s="14"/>
      <c r="W37" s="14"/>
      <c r="X37" s="14"/>
      <c r="Y37" s="14"/>
      <c r="Z37" s="14"/>
      <c r="AA37" s="14"/>
      <c r="AB37" s="14"/>
    </row>
    <row r="38" spans="1:28" ht="14.25" customHeight="1">
      <c r="A38" s="14"/>
      <c r="B38" s="82"/>
      <c r="C38" s="104" t="s">
        <v>151</v>
      </c>
      <c r="D38" s="105">
        <v>336</v>
      </c>
      <c r="E38" s="106">
        <v>4.407002412046856E-4</v>
      </c>
      <c r="F38" s="42"/>
      <c r="G38" s="125" t="s">
        <v>151</v>
      </c>
      <c r="H38" s="103">
        <v>0</v>
      </c>
      <c r="I38" s="107">
        <v>0</v>
      </c>
      <c r="J38" s="83"/>
      <c r="K38" s="14"/>
      <c r="L38" s="14"/>
      <c r="M38" s="14"/>
      <c r="N38" s="14"/>
      <c r="O38" s="14"/>
      <c r="P38" s="14"/>
      <c r="Q38" s="14"/>
      <c r="R38" s="14"/>
      <c r="S38" s="14"/>
      <c r="T38" s="42"/>
      <c r="U38" s="14"/>
      <c r="V38" s="14"/>
      <c r="W38" s="14"/>
      <c r="X38" s="14"/>
      <c r="Y38" s="14"/>
      <c r="Z38" s="14"/>
      <c r="AA38" s="14"/>
    </row>
    <row r="39" spans="1:28" ht="14.25" customHeight="1">
      <c r="A39" s="14"/>
      <c r="B39" s="82"/>
      <c r="C39" s="108" t="s">
        <v>152</v>
      </c>
      <c r="D39" s="77">
        <v>2259</v>
      </c>
      <c r="E39" s="109">
        <v>2.9629221573850735E-3</v>
      </c>
      <c r="F39" s="42"/>
      <c r="G39" s="347" t="s">
        <v>157</v>
      </c>
      <c r="H39" s="349">
        <v>5674</v>
      </c>
      <c r="I39" s="351">
        <v>1.37E-2</v>
      </c>
      <c r="J39" s="83"/>
      <c r="K39" s="14"/>
      <c r="L39" s="14"/>
      <c r="M39" s="14"/>
      <c r="N39" s="14"/>
      <c r="O39" s="14"/>
      <c r="P39" s="14"/>
      <c r="Q39" s="14"/>
      <c r="R39" s="14"/>
      <c r="S39" s="14"/>
      <c r="T39" s="73"/>
      <c r="U39" s="14"/>
      <c r="V39" s="14"/>
      <c r="W39" s="14"/>
      <c r="X39" s="14"/>
      <c r="Y39" s="14"/>
      <c r="Z39" s="14"/>
      <c r="AA39" s="14"/>
    </row>
    <row r="40" spans="1:28" ht="14.25" customHeight="1">
      <c r="A40" s="14"/>
      <c r="B40" s="82"/>
      <c r="C40" s="110" t="s">
        <v>153</v>
      </c>
      <c r="D40" s="74">
        <v>494</v>
      </c>
      <c r="E40" s="75">
        <v>6.4793428319974606E-4</v>
      </c>
      <c r="F40" s="42"/>
      <c r="G40" s="348"/>
      <c r="H40" s="350"/>
      <c r="I40" s="352"/>
      <c r="J40" s="83"/>
      <c r="K40" s="14"/>
      <c r="L40" s="14"/>
      <c r="M40" s="14"/>
      <c r="N40" s="14"/>
      <c r="O40" s="14"/>
      <c r="P40" s="14"/>
      <c r="Q40" s="14"/>
      <c r="R40" s="14"/>
      <c r="S40" s="14"/>
      <c r="T40" s="42"/>
      <c r="U40" s="14"/>
      <c r="V40" s="14"/>
      <c r="W40" s="14"/>
      <c r="X40" s="14"/>
      <c r="Y40" s="14"/>
      <c r="Z40" s="14"/>
      <c r="AA40" s="14"/>
    </row>
    <row r="41" spans="1:28" ht="14.25" customHeight="1">
      <c r="A41" s="14"/>
      <c r="B41" s="82"/>
      <c r="C41" s="111" t="s">
        <v>154</v>
      </c>
      <c r="D41" s="112">
        <v>85</v>
      </c>
      <c r="E41" s="113">
        <v>1.1148666816189962E-4</v>
      </c>
      <c r="F41" s="42"/>
      <c r="G41" s="111" t="s">
        <v>154</v>
      </c>
      <c r="H41" s="112">
        <v>0</v>
      </c>
      <c r="I41" s="113">
        <v>0</v>
      </c>
      <c r="J41" s="8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8" ht="14.25" customHeight="1">
      <c r="A42" s="14"/>
      <c r="B42" s="82"/>
      <c r="C42" s="114" t="s">
        <v>150</v>
      </c>
      <c r="D42" s="80">
        <v>14649</v>
      </c>
      <c r="E42" s="115">
        <v>1.9213743551807855E-2</v>
      </c>
      <c r="F42" s="42"/>
      <c r="G42" s="114" t="s">
        <v>150</v>
      </c>
      <c r="H42" s="80">
        <v>0</v>
      </c>
      <c r="I42" s="223">
        <v>0</v>
      </c>
      <c r="J42" s="8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8" ht="14.25" customHeight="1">
      <c r="A43" s="14"/>
      <c r="B43" s="82"/>
      <c r="C43" s="116" t="s">
        <v>155</v>
      </c>
      <c r="D43" s="79">
        <v>743600</v>
      </c>
      <c r="E43" s="117">
        <v>0.97531160523751248</v>
      </c>
      <c r="F43" s="42"/>
      <c r="G43" s="116" t="s">
        <v>155</v>
      </c>
      <c r="H43" s="56">
        <v>407134</v>
      </c>
      <c r="I43" s="118">
        <v>0.98625511133505162</v>
      </c>
      <c r="J43" s="8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8" ht="14.25" customHeight="1">
      <c r="A44" s="14"/>
      <c r="B44" s="82"/>
      <c r="C44" s="119" t="s">
        <v>156</v>
      </c>
      <c r="D44" s="78">
        <v>1000</v>
      </c>
      <c r="E44" s="120">
        <v>1.3116078607282309E-3</v>
      </c>
      <c r="F44" s="42"/>
      <c r="G44" s="119" t="s">
        <v>156</v>
      </c>
      <c r="H44" s="78">
        <v>0</v>
      </c>
      <c r="I44" s="120">
        <v>0</v>
      </c>
      <c r="J44" s="8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8" ht="14.25" customHeight="1">
      <c r="A45" s="14"/>
      <c r="B45" s="82"/>
      <c r="C45" s="121" t="s">
        <v>147</v>
      </c>
      <c r="D45" s="76">
        <f>D44+D43+D42+D41+D40+D39+D38</f>
        <v>762423</v>
      </c>
      <c r="E45" s="122">
        <f>SUM(E38:E44)</f>
        <v>1</v>
      </c>
      <c r="F45" s="42"/>
      <c r="G45" s="123" t="s">
        <v>146</v>
      </c>
      <c r="H45" s="76">
        <f>H43+H39</f>
        <v>412808</v>
      </c>
      <c r="I45" s="122">
        <f>SUM(I38:I44)</f>
        <v>0.99995511133505166</v>
      </c>
      <c r="J45" s="8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8" ht="14.25" customHeight="1">
      <c r="A46" s="14"/>
      <c r="B46" s="82"/>
      <c r="C46" s="42"/>
      <c r="D46" s="42"/>
      <c r="E46" s="42"/>
      <c r="F46" s="42"/>
      <c r="G46" s="42"/>
      <c r="H46" s="42"/>
      <c r="I46" s="42"/>
      <c r="J46" s="8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8" ht="14.25" customHeight="1">
      <c r="A47" s="14"/>
      <c r="B47" s="82"/>
      <c r="C47" s="42"/>
      <c r="D47" s="42"/>
      <c r="E47" s="42"/>
      <c r="F47" s="42"/>
      <c r="G47" s="42"/>
      <c r="H47" s="42"/>
      <c r="I47" s="42"/>
      <c r="J47" s="8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8" ht="14.25" customHeight="1" thickBot="1">
      <c r="A48" s="14"/>
      <c r="B48" s="86"/>
      <c r="C48" s="87"/>
      <c r="D48" s="87"/>
      <c r="E48" s="87"/>
      <c r="F48" s="87"/>
      <c r="G48" s="87"/>
      <c r="H48" s="87"/>
      <c r="I48" s="87"/>
      <c r="J48" s="8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 t="s">
        <v>78</v>
      </c>
      <c r="K101" s="14" t="s">
        <v>76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24">
        <v>1.37E-2</v>
      </c>
      <c r="K102" s="124">
        <v>0.98629999999999995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14.25" customHeight="1">
      <c r="A983" s="14"/>
      <c r="B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14.25" customHeight="1">
      <c r="A984" s="14"/>
      <c r="B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14.25" customHeight="1">
      <c r="A985" s="14"/>
      <c r="T985" s="14"/>
      <c r="U985" s="14"/>
      <c r="V985" s="14"/>
      <c r="W985" s="14"/>
      <c r="X985" s="14"/>
      <c r="Y985" s="14"/>
      <c r="Z985" s="14"/>
      <c r="AA985" s="14"/>
    </row>
    <row r="986" spans="1:27" ht="14.25" customHeight="1">
      <c r="A986" s="14"/>
      <c r="T986" s="14"/>
      <c r="U986" s="14"/>
      <c r="V986" s="14"/>
      <c r="W986" s="14"/>
      <c r="X986" s="14"/>
      <c r="Y986" s="14"/>
      <c r="Z986" s="14"/>
      <c r="AA986" s="14"/>
    </row>
    <row r="987" spans="1:27" ht="14.25" customHeight="1">
      <c r="A987" s="14"/>
      <c r="T987" s="14"/>
      <c r="U987" s="14"/>
      <c r="V987" s="14"/>
      <c r="W987" s="14"/>
      <c r="X987" s="14"/>
      <c r="Y987" s="14"/>
      <c r="Z987" s="14"/>
      <c r="AA987" s="14"/>
    </row>
    <row r="988" spans="1:27" ht="14.25" customHeight="1">
      <c r="A988" s="14"/>
      <c r="T988" s="14"/>
      <c r="U988" s="14"/>
      <c r="V988" s="14"/>
      <c r="W988" s="14"/>
      <c r="X988" s="14"/>
      <c r="Y988" s="14"/>
      <c r="Z988" s="14"/>
      <c r="AA988" s="14"/>
    </row>
  </sheetData>
  <sheetProtection algorithmName="SHA-512" hashValue="3UztrBpJayr72w8gquk4SkcLETsBEz3Tf2vdToaAUf85mD5vnjC6Bh4C+tECKb/tMtc3VsXQifOMZpFaFfWnkA==" saltValue="mbj8GfXPlnUzHgKBqsI8YA==" spinCount="100000" sheet="1" objects="1" scenarios="1"/>
  <mergeCells count="13">
    <mergeCell ref="E6:I6"/>
    <mergeCell ref="E5:I5"/>
    <mergeCell ref="B2:J2"/>
    <mergeCell ref="B3:J3"/>
    <mergeCell ref="D36:E36"/>
    <mergeCell ref="H36:I36"/>
    <mergeCell ref="E8:I8"/>
    <mergeCell ref="E7:I7"/>
    <mergeCell ref="G39:G40"/>
    <mergeCell ref="H39:H40"/>
    <mergeCell ref="I39:I40"/>
    <mergeCell ref="B34:J34"/>
    <mergeCell ref="E9:I9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topLeftCell="A10" zoomScaleNormal="100" workbookViewId="0">
      <selection activeCell="G39" sqref="G39"/>
    </sheetView>
  </sheetViews>
  <sheetFormatPr baseColWidth="10" defaultColWidth="14.42578125" defaultRowHeight="15" customHeight="1"/>
  <cols>
    <col min="1" max="2" width="9.140625" customWidth="1"/>
    <col min="3" max="3" width="7.5703125" customWidth="1"/>
    <col min="4" max="4" width="31" bestFit="1" customWidth="1"/>
    <col min="5" max="6" width="10.7109375" customWidth="1"/>
    <col min="7" max="7" width="10.7109375" style="12" customWidth="1"/>
    <col min="8" max="8" width="32.7109375" customWidth="1"/>
    <col min="9" max="9" width="10.7109375" style="12" customWidth="1"/>
    <col min="10" max="10" width="10.7109375" customWidth="1"/>
    <col min="11" max="11" width="8.7109375" customWidth="1"/>
    <col min="12" max="12" width="31.28515625" customWidth="1"/>
    <col min="13" max="13" width="28.5703125" customWidth="1"/>
    <col min="14" max="14" width="24.42578125" customWidth="1"/>
    <col min="15" max="15" width="28.28515625" customWidth="1"/>
    <col min="16" max="16" width="24.140625" customWidth="1"/>
    <col min="17" max="18" width="25.28515625" customWidth="1"/>
    <col min="19" max="19" width="36" customWidth="1"/>
    <col min="20" max="20" width="32.28515625" customWidth="1"/>
    <col min="21" max="28" width="9.140625" customWidth="1"/>
  </cols>
  <sheetData>
    <row r="1" spans="1:28" ht="14.2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22.5" customHeight="1">
      <c r="A2" s="10"/>
      <c r="B2" s="10"/>
      <c r="C2" s="329" t="s">
        <v>0</v>
      </c>
      <c r="D2" s="330"/>
      <c r="E2" s="330"/>
      <c r="F2" s="330"/>
      <c r="G2" s="330"/>
      <c r="H2" s="330"/>
      <c r="I2" s="330"/>
      <c r="J2" s="330"/>
      <c r="K2" s="331"/>
      <c r="L2" s="40"/>
      <c r="M2" s="90"/>
      <c r="N2" s="90"/>
      <c r="O2" s="90"/>
      <c r="P2" s="90"/>
      <c r="Q2" s="90"/>
      <c r="R2" s="90"/>
      <c r="S2" s="90"/>
      <c r="T2" s="90"/>
      <c r="U2" s="40"/>
      <c r="V2" s="10"/>
      <c r="W2" s="10"/>
      <c r="X2" s="10"/>
      <c r="Y2" s="10"/>
      <c r="Z2" s="10"/>
      <c r="AA2" s="10"/>
      <c r="AB2" s="10"/>
    </row>
    <row r="3" spans="1:28" ht="23.25" customHeight="1">
      <c r="A3" s="10"/>
      <c r="B3" s="10"/>
      <c r="C3" s="332" t="s">
        <v>1</v>
      </c>
      <c r="D3" s="333"/>
      <c r="E3" s="333"/>
      <c r="F3" s="333"/>
      <c r="G3" s="333"/>
      <c r="H3" s="333"/>
      <c r="I3" s="333"/>
      <c r="J3" s="333"/>
      <c r="K3" s="334"/>
      <c r="L3" s="40"/>
      <c r="M3" s="90"/>
      <c r="N3" s="90"/>
      <c r="O3" s="90"/>
      <c r="P3" s="90"/>
      <c r="Q3" s="90"/>
      <c r="R3" s="90"/>
      <c r="S3" s="90"/>
      <c r="T3" s="90"/>
      <c r="U3" s="40"/>
      <c r="V3" s="10"/>
      <c r="W3" s="10"/>
      <c r="X3" s="10"/>
      <c r="Y3" s="10"/>
      <c r="Z3" s="10"/>
      <c r="AA3" s="10"/>
      <c r="AB3" s="10"/>
    </row>
    <row r="4" spans="1:28" ht="14.25" customHeight="1">
      <c r="A4" s="10"/>
      <c r="B4" s="10"/>
      <c r="C4" s="82"/>
      <c r="D4" s="42"/>
      <c r="E4" s="69"/>
      <c r="F4" s="69"/>
      <c r="G4" s="69"/>
      <c r="H4" s="69"/>
      <c r="I4" s="69"/>
      <c r="J4" s="69"/>
      <c r="K4" s="83"/>
      <c r="L4" s="4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12" customFormat="1" ht="14.25" customHeight="1">
      <c r="A5" s="10"/>
      <c r="B5" s="10"/>
      <c r="C5" s="84"/>
      <c r="D5" s="70" t="s">
        <v>40</v>
      </c>
      <c r="E5" s="338" t="s">
        <v>158</v>
      </c>
      <c r="F5" s="338"/>
      <c r="G5" s="338"/>
      <c r="H5" s="338"/>
      <c r="I5" s="338"/>
      <c r="J5" s="338"/>
      <c r="K5" s="364"/>
      <c r="L5" s="4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4.25" customHeight="1">
      <c r="A6" s="10"/>
      <c r="B6" s="10"/>
      <c r="C6" s="84"/>
      <c r="D6" s="71" t="s">
        <v>41</v>
      </c>
      <c r="E6" s="339" t="s">
        <v>159</v>
      </c>
      <c r="F6" s="339"/>
      <c r="G6" s="339"/>
      <c r="H6" s="339"/>
      <c r="I6" s="339"/>
      <c r="J6" s="339"/>
      <c r="K6" s="363"/>
      <c r="L6" s="40"/>
      <c r="M6" s="90"/>
      <c r="N6" s="90"/>
      <c r="O6" s="90"/>
      <c r="P6" s="90"/>
      <c r="Q6" s="90"/>
      <c r="R6" s="90"/>
      <c r="S6" s="90"/>
      <c r="T6" s="90"/>
      <c r="U6" s="40"/>
      <c r="V6" s="10"/>
      <c r="W6" s="10"/>
      <c r="X6" s="10"/>
      <c r="Y6" s="10"/>
      <c r="Z6" s="10"/>
      <c r="AA6" s="10"/>
      <c r="AB6" s="10"/>
    </row>
    <row r="7" spans="1:28" s="12" customFormat="1" ht="14.25" customHeight="1">
      <c r="A7" s="10"/>
      <c r="B7" s="10"/>
      <c r="C7" s="85"/>
      <c r="D7" s="72" t="s">
        <v>43</v>
      </c>
      <c r="E7" s="339" t="s">
        <v>44</v>
      </c>
      <c r="F7" s="339"/>
      <c r="G7" s="339"/>
      <c r="H7" s="339"/>
      <c r="I7" s="339"/>
      <c r="J7" s="339"/>
      <c r="K7" s="363"/>
      <c r="L7" s="40"/>
      <c r="M7" s="90"/>
      <c r="N7" s="90"/>
      <c r="O7" s="90"/>
      <c r="P7" s="90"/>
      <c r="Q7" s="90"/>
      <c r="R7" s="90"/>
      <c r="S7" s="90"/>
      <c r="T7" s="90"/>
      <c r="U7" s="40"/>
      <c r="V7" s="10"/>
      <c r="W7" s="10"/>
      <c r="X7" s="10"/>
      <c r="Y7" s="10"/>
      <c r="Z7" s="10"/>
      <c r="AA7" s="10"/>
      <c r="AB7" s="10"/>
    </row>
    <row r="8" spans="1:28" s="12" customFormat="1" ht="14.25" customHeight="1">
      <c r="A8" s="10"/>
      <c r="B8" s="10"/>
      <c r="C8" s="85"/>
      <c r="D8" s="72" t="s">
        <v>45</v>
      </c>
      <c r="E8" s="339" t="s">
        <v>16</v>
      </c>
      <c r="F8" s="339"/>
      <c r="G8" s="339"/>
      <c r="H8" s="339"/>
      <c r="I8" s="339"/>
      <c r="J8" s="339"/>
      <c r="K8" s="363"/>
      <c r="L8" s="40"/>
      <c r="M8" s="90"/>
      <c r="N8" s="90"/>
      <c r="O8" s="90"/>
      <c r="P8" s="90"/>
      <c r="Q8" s="90"/>
      <c r="R8" s="90"/>
      <c r="S8" s="90"/>
      <c r="T8" s="90"/>
      <c r="U8" s="40"/>
      <c r="V8" s="10"/>
      <c r="W8" s="10"/>
      <c r="X8" s="10"/>
      <c r="Y8" s="10"/>
      <c r="Z8" s="10"/>
      <c r="AA8" s="10"/>
      <c r="AB8" s="10"/>
    </row>
    <row r="9" spans="1:28" s="12" customFormat="1" ht="31.5" customHeight="1">
      <c r="A9" s="10"/>
      <c r="B9" s="10"/>
      <c r="C9" s="85"/>
      <c r="D9" s="101" t="s">
        <v>46</v>
      </c>
      <c r="E9" s="355" t="s">
        <v>20</v>
      </c>
      <c r="F9" s="355"/>
      <c r="G9" s="355"/>
      <c r="H9" s="355"/>
      <c r="I9" s="355"/>
      <c r="J9" s="355"/>
      <c r="K9" s="218"/>
      <c r="L9" s="40"/>
      <c r="M9" s="90"/>
      <c r="N9" s="90"/>
      <c r="O9" s="90"/>
      <c r="P9" s="90"/>
      <c r="Q9" s="90"/>
      <c r="R9" s="90"/>
      <c r="S9" s="90"/>
      <c r="T9" s="90"/>
      <c r="U9" s="40"/>
      <c r="V9" s="10"/>
      <c r="W9" s="10"/>
      <c r="X9" s="10"/>
      <c r="Y9" s="10"/>
      <c r="Z9" s="10"/>
      <c r="AA9" s="10"/>
      <c r="AB9" s="10"/>
    </row>
    <row r="10" spans="1:28" ht="14.25" customHeight="1">
      <c r="A10" s="10"/>
      <c r="B10" s="10"/>
      <c r="C10" s="128"/>
      <c r="D10" s="40"/>
      <c r="E10" s="40"/>
      <c r="F10" s="40"/>
      <c r="G10" s="40"/>
      <c r="H10" s="40"/>
      <c r="I10" s="40"/>
      <c r="J10" s="40"/>
      <c r="K10" s="12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10"/>
      <c r="W10" s="10"/>
      <c r="X10" s="10"/>
      <c r="Y10" s="10"/>
      <c r="Z10" s="10"/>
      <c r="AA10" s="10"/>
      <c r="AB10" s="10"/>
    </row>
    <row r="11" spans="1:28" s="12" customFormat="1" ht="14.25" customHeight="1">
      <c r="A11" s="10"/>
      <c r="B11" s="10"/>
      <c r="C11" s="128"/>
      <c r="D11" s="40"/>
      <c r="E11" s="40"/>
      <c r="F11" s="40"/>
      <c r="G11" s="40"/>
      <c r="H11" s="40"/>
      <c r="I11" s="40"/>
      <c r="J11" s="40"/>
      <c r="K11" s="12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0"/>
      <c r="W11" s="10"/>
      <c r="X11" s="10"/>
      <c r="Y11" s="10"/>
      <c r="Z11" s="10"/>
      <c r="AA11" s="10"/>
      <c r="AB11" s="10"/>
    </row>
    <row r="12" spans="1:28" ht="14.25" customHeight="1">
      <c r="A12" s="10"/>
      <c r="B12" s="10"/>
      <c r="C12" s="128"/>
      <c r="D12" s="40"/>
      <c r="E12" s="40"/>
      <c r="F12" s="40"/>
      <c r="G12" s="40"/>
      <c r="H12" s="40"/>
      <c r="I12" s="40"/>
      <c r="J12" s="40"/>
      <c r="K12" s="12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0"/>
      <c r="W12" s="10"/>
      <c r="X12" s="10"/>
      <c r="Y12" s="10"/>
      <c r="Z12" s="10"/>
      <c r="AA12" s="10"/>
      <c r="AB12" s="10"/>
    </row>
    <row r="13" spans="1:28" ht="14.25" customHeight="1">
      <c r="A13" s="10"/>
      <c r="B13" s="10"/>
      <c r="C13" s="128"/>
      <c r="D13" s="40"/>
      <c r="E13" s="40"/>
      <c r="F13" s="40"/>
      <c r="G13" s="40"/>
      <c r="H13" s="40"/>
      <c r="I13" s="40"/>
      <c r="J13" s="40"/>
      <c r="K13" s="12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0"/>
      <c r="W13" s="10"/>
      <c r="X13" s="10"/>
      <c r="Y13" s="10"/>
      <c r="Z13" s="10"/>
      <c r="AA13" s="10"/>
      <c r="AB13" s="10"/>
    </row>
    <row r="14" spans="1:28" ht="14.25" customHeight="1">
      <c r="A14" s="10"/>
      <c r="B14" s="10"/>
      <c r="C14" s="128"/>
      <c r="D14" s="40"/>
      <c r="E14" s="40"/>
      <c r="F14" s="40"/>
      <c r="G14" s="40"/>
      <c r="H14" s="40"/>
      <c r="I14" s="40"/>
      <c r="J14" s="40"/>
      <c r="K14" s="12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10"/>
      <c r="W14" s="10"/>
      <c r="X14" s="10"/>
      <c r="Y14" s="10"/>
      <c r="Z14" s="10"/>
      <c r="AA14" s="10"/>
      <c r="AB14" s="10"/>
    </row>
    <row r="15" spans="1:28" ht="14.25" customHeight="1">
      <c r="A15" s="10"/>
      <c r="B15" s="10"/>
      <c r="C15" s="128"/>
      <c r="D15" s="40"/>
      <c r="E15" s="40"/>
      <c r="F15" s="40"/>
      <c r="G15" s="40"/>
      <c r="H15" s="40"/>
      <c r="I15" s="40"/>
      <c r="J15" s="40"/>
      <c r="K15" s="12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10"/>
      <c r="W15" s="10"/>
      <c r="X15" s="10"/>
      <c r="Y15" s="10"/>
      <c r="Z15" s="10"/>
      <c r="AA15" s="10"/>
      <c r="AB15" s="10"/>
    </row>
    <row r="16" spans="1:28" ht="14.25" customHeight="1">
      <c r="A16" s="10"/>
      <c r="B16" s="10"/>
      <c r="C16" s="128"/>
      <c r="D16" s="40"/>
      <c r="E16" s="40"/>
      <c r="F16" s="40"/>
      <c r="G16" s="40"/>
      <c r="H16" s="40"/>
      <c r="I16" s="40"/>
      <c r="J16" s="40"/>
      <c r="K16" s="12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0"/>
      <c r="W16" s="10"/>
      <c r="X16" s="10"/>
      <c r="Y16" s="10"/>
      <c r="Z16" s="10"/>
      <c r="AA16" s="10"/>
      <c r="AB16" s="10"/>
    </row>
    <row r="17" spans="1:28" ht="14.25" customHeight="1">
      <c r="A17" s="10"/>
      <c r="B17" s="10"/>
      <c r="C17" s="128"/>
      <c r="D17" s="40"/>
      <c r="E17" s="40"/>
      <c r="F17" s="40"/>
      <c r="G17" s="40"/>
      <c r="H17" s="40"/>
      <c r="I17" s="40"/>
      <c r="J17" s="40"/>
      <c r="K17" s="12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10"/>
      <c r="W17" s="10"/>
      <c r="X17" s="10"/>
      <c r="Y17" s="10"/>
      <c r="Z17" s="10"/>
      <c r="AA17" s="10"/>
      <c r="AB17" s="10"/>
    </row>
    <row r="18" spans="1:28" ht="14.25" customHeight="1">
      <c r="A18" s="10"/>
      <c r="B18" s="10"/>
      <c r="C18" s="128"/>
      <c r="D18" s="40"/>
      <c r="E18" s="40"/>
      <c r="F18" s="40"/>
      <c r="G18" s="40"/>
      <c r="H18" s="40"/>
      <c r="I18" s="40"/>
      <c r="J18" s="40"/>
      <c r="K18" s="12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10"/>
      <c r="W18" s="10"/>
      <c r="X18" s="10"/>
      <c r="Y18" s="10"/>
      <c r="Z18" s="10"/>
      <c r="AA18" s="10"/>
      <c r="AB18" s="10"/>
    </row>
    <row r="19" spans="1:28" ht="14.25" customHeight="1">
      <c r="A19" s="10"/>
      <c r="B19" s="10"/>
      <c r="C19" s="128"/>
      <c r="D19" s="40"/>
      <c r="E19" s="40"/>
      <c r="F19" s="40"/>
      <c r="G19" s="40"/>
      <c r="H19" s="40"/>
      <c r="I19" s="40"/>
      <c r="J19" s="40"/>
      <c r="K19" s="12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0"/>
      <c r="W19" s="10"/>
      <c r="X19" s="10"/>
      <c r="Y19" s="10"/>
      <c r="Z19" s="10"/>
      <c r="AA19" s="10"/>
      <c r="AB19" s="10"/>
    </row>
    <row r="20" spans="1:28" ht="14.25" customHeight="1">
      <c r="A20" s="10"/>
      <c r="B20" s="10"/>
      <c r="C20" s="128"/>
      <c r="D20" s="40"/>
      <c r="E20" s="40"/>
      <c r="F20" s="40"/>
      <c r="G20" s="40"/>
      <c r="H20" s="40"/>
      <c r="I20" s="40"/>
      <c r="J20" s="40"/>
      <c r="K20" s="12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10"/>
      <c r="W20" s="10"/>
      <c r="X20" s="10"/>
      <c r="Y20" s="10"/>
      <c r="Z20" s="10"/>
      <c r="AA20" s="10"/>
      <c r="AB20" s="10"/>
    </row>
    <row r="21" spans="1:28" ht="14.25" customHeight="1">
      <c r="A21" s="10"/>
      <c r="B21" s="10"/>
      <c r="C21" s="128"/>
      <c r="D21" s="40"/>
      <c r="E21" s="40"/>
      <c r="F21" s="40"/>
      <c r="G21" s="40"/>
      <c r="H21" s="40"/>
      <c r="I21" s="40"/>
      <c r="J21" s="40"/>
      <c r="K21" s="12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0"/>
      <c r="W21" s="10"/>
      <c r="X21" s="10"/>
      <c r="Y21" s="10"/>
      <c r="Z21" s="10"/>
      <c r="AA21" s="10"/>
      <c r="AB21" s="10"/>
    </row>
    <row r="22" spans="1:28" ht="14.25" customHeight="1">
      <c r="A22" s="10"/>
      <c r="B22" s="10"/>
      <c r="C22" s="128"/>
      <c r="D22" s="40"/>
      <c r="E22" s="40"/>
      <c r="F22" s="40"/>
      <c r="G22" s="40"/>
      <c r="H22" s="40"/>
      <c r="I22" s="40"/>
      <c r="J22" s="40"/>
      <c r="K22" s="12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10"/>
      <c r="W22" s="10"/>
      <c r="X22" s="10"/>
      <c r="Y22" s="10"/>
      <c r="Z22" s="10"/>
      <c r="AA22" s="10"/>
      <c r="AB22" s="10"/>
    </row>
    <row r="23" spans="1:28" ht="14.25" customHeight="1">
      <c r="A23" s="10"/>
      <c r="B23" s="10"/>
      <c r="C23" s="128"/>
      <c r="D23" s="40"/>
      <c r="E23" s="40"/>
      <c r="F23" s="40"/>
      <c r="G23" s="40"/>
      <c r="H23" s="40"/>
      <c r="I23" s="40"/>
      <c r="J23" s="40"/>
      <c r="K23" s="12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10"/>
      <c r="W23" s="10"/>
      <c r="X23" s="10"/>
      <c r="Y23" s="10"/>
      <c r="Z23" s="10"/>
      <c r="AA23" s="10"/>
      <c r="AB23" s="10"/>
    </row>
    <row r="24" spans="1:28" ht="14.25" customHeight="1">
      <c r="A24" s="10"/>
      <c r="B24" s="10"/>
      <c r="C24" s="128"/>
      <c r="D24" s="40"/>
      <c r="E24" s="40"/>
      <c r="F24" s="40"/>
      <c r="G24" s="40"/>
      <c r="H24" s="40"/>
      <c r="I24" s="40"/>
      <c r="J24" s="40"/>
      <c r="K24" s="12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0"/>
      <c r="W24" s="10"/>
      <c r="X24" s="10"/>
      <c r="Y24" s="10"/>
      <c r="Z24" s="10"/>
      <c r="AA24" s="10"/>
      <c r="AB24" s="10"/>
    </row>
    <row r="25" spans="1:28" ht="14.25" customHeight="1">
      <c r="A25" s="10"/>
      <c r="B25" s="10"/>
      <c r="C25" s="128"/>
      <c r="D25" s="40"/>
      <c r="E25" s="40"/>
      <c r="F25" s="40"/>
      <c r="G25" s="40"/>
      <c r="H25" s="40"/>
      <c r="I25" s="40"/>
      <c r="J25" s="40"/>
      <c r="K25" s="12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10"/>
      <c r="W25" s="10"/>
      <c r="X25" s="10"/>
      <c r="Y25" s="10"/>
      <c r="Z25" s="10"/>
      <c r="AA25" s="10"/>
      <c r="AB25" s="10"/>
    </row>
    <row r="26" spans="1:28" ht="14.25" customHeight="1">
      <c r="A26" s="10"/>
      <c r="B26" s="10"/>
      <c r="C26" s="128"/>
      <c r="D26" s="40"/>
      <c r="E26" s="40"/>
      <c r="F26" s="40"/>
      <c r="G26" s="40"/>
      <c r="H26" s="40"/>
      <c r="I26" s="40"/>
      <c r="J26" s="40"/>
      <c r="K26" s="12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0"/>
      <c r="W26" s="10"/>
      <c r="X26" s="10"/>
      <c r="Y26" s="10"/>
      <c r="Z26" s="10"/>
      <c r="AA26" s="10"/>
      <c r="AB26" s="10"/>
    </row>
    <row r="27" spans="1:28" ht="14.25" customHeight="1">
      <c r="A27" s="10"/>
      <c r="B27" s="10"/>
      <c r="C27" s="128"/>
      <c r="D27" s="40"/>
      <c r="E27" s="40"/>
      <c r="F27" s="40"/>
      <c r="G27" s="40"/>
      <c r="H27" s="40"/>
      <c r="I27" s="40"/>
      <c r="J27" s="40"/>
      <c r="K27" s="129"/>
      <c r="L27" s="10"/>
      <c r="M27" s="40"/>
      <c r="N27" s="40"/>
      <c r="O27" s="40"/>
      <c r="P27" s="40"/>
      <c r="Q27" s="40"/>
      <c r="R27" s="40"/>
      <c r="S27" s="40"/>
      <c r="T27" s="40"/>
      <c r="U27" s="40"/>
      <c r="V27" s="10"/>
      <c r="W27" s="10"/>
      <c r="X27" s="10"/>
      <c r="Y27" s="10"/>
      <c r="Z27" s="10"/>
      <c r="AA27" s="10"/>
      <c r="AB27" s="10"/>
    </row>
    <row r="28" spans="1:28" ht="14.25" customHeight="1">
      <c r="A28" s="10"/>
      <c r="B28" s="10"/>
      <c r="C28" s="128"/>
      <c r="D28" s="40"/>
      <c r="E28" s="40"/>
      <c r="F28" s="40"/>
      <c r="G28" s="40"/>
      <c r="H28" s="40"/>
      <c r="I28" s="40"/>
      <c r="J28" s="40"/>
      <c r="K28" s="129"/>
      <c r="L28" s="10"/>
      <c r="M28" s="10"/>
      <c r="N28" s="40"/>
      <c r="O28" s="40"/>
      <c r="P28" s="40"/>
      <c r="Q28" s="40"/>
      <c r="R28" s="40"/>
      <c r="S28" s="40"/>
      <c r="T28" s="40"/>
      <c r="U28" s="40"/>
      <c r="V28" s="10"/>
      <c r="W28" s="10"/>
      <c r="X28" s="10"/>
      <c r="Y28" s="10"/>
      <c r="Z28" s="10"/>
      <c r="AA28" s="10"/>
      <c r="AB28" s="10"/>
    </row>
    <row r="29" spans="1:28" ht="14.25" customHeight="1">
      <c r="A29" s="10"/>
      <c r="B29" s="10"/>
      <c r="C29" s="128"/>
      <c r="D29" s="40"/>
      <c r="E29" s="40"/>
      <c r="F29" s="40"/>
      <c r="G29" s="40"/>
      <c r="H29" s="40"/>
      <c r="I29" s="40"/>
      <c r="J29" s="40"/>
      <c r="K29" s="129"/>
      <c r="L29" s="10"/>
      <c r="M29" s="10"/>
      <c r="N29" s="40"/>
      <c r="O29" s="40"/>
      <c r="P29" s="40"/>
      <c r="Q29" s="40"/>
      <c r="R29" s="40"/>
      <c r="S29" s="40"/>
      <c r="T29" s="40"/>
      <c r="U29" s="40"/>
      <c r="V29" s="10"/>
      <c r="W29" s="10"/>
      <c r="X29" s="10"/>
      <c r="Y29" s="10"/>
      <c r="Z29" s="10"/>
      <c r="AA29" s="10"/>
      <c r="AB29" s="10"/>
    </row>
    <row r="30" spans="1:28" ht="14.25" customHeight="1">
      <c r="A30" s="10"/>
      <c r="B30" s="10"/>
      <c r="C30" s="128"/>
      <c r="D30" s="40"/>
      <c r="E30" s="40"/>
      <c r="F30" s="40"/>
      <c r="G30" s="40"/>
      <c r="H30" s="40"/>
      <c r="I30" s="40"/>
      <c r="J30" s="40"/>
      <c r="K30" s="129"/>
      <c r="L30" s="10"/>
      <c r="M30" s="10"/>
      <c r="N30" s="10"/>
      <c r="O30" s="10"/>
      <c r="P30" s="10"/>
      <c r="Q30" s="10"/>
      <c r="R30" s="10"/>
      <c r="S30" s="10"/>
      <c r="T30" s="10"/>
      <c r="U30" s="40"/>
      <c r="V30" s="10"/>
      <c r="W30" s="10"/>
      <c r="X30" s="10"/>
      <c r="Y30" s="10"/>
      <c r="Z30" s="10"/>
      <c r="AA30" s="10"/>
      <c r="AB30" s="10"/>
    </row>
    <row r="31" spans="1:28" ht="14.25" customHeight="1">
      <c r="A31" s="10"/>
      <c r="B31" s="10"/>
      <c r="C31" s="128"/>
      <c r="D31" s="40"/>
      <c r="E31" s="40"/>
      <c r="F31" s="40"/>
      <c r="G31" s="40"/>
      <c r="H31" s="40"/>
      <c r="I31" s="40"/>
      <c r="J31" s="40"/>
      <c r="K31" s="129"/>
      <c r="L31" s="10"/>
      <c r="M31" s="10"/>
      <c r="N31" s="10"/>
      <c r="O31" s="10"/>
      <c r="P31" s="10"/>
      <c r="Q31" s="10"/>
      <c r="R31" s="10"/>
      <c r="S31" s="10"/>
      <c r="T31" s="10"/>
      <c r="U31" s="40"/>
      <c r="V31" s="10"/>
      <c r="W31" s="10"/>
      <c r="X31" s="10"/>
      <c r="Y31" s="10"/>
      <c r="Z31" s="10"/>
      <c r="AA31" s="10"/>
      <c r="AB31" s="10"/>
    </row>
    <row r="32" spans="1:28" s="12" customFormat="1" ht="14.25" customHeight="1">
      <c r="A32" s="10"/>
      <c r="B32" s="10"/>
      <c r="C32" s="335" t="s">
        <v>48</v>
      </c>
      <c r="D32" s="336"/>
      <c r="E32" s="336"/>
      <c r="F32" s="336"/>
      <c r="G32" s="336"/>
      <c r="H32" s="336"/>
      <c r="I32" s="336"/>
      <c r="J32" s="336"/>
      <c r="K32" s="337"/>
      <c r="L32" s="10"/>
      <c r="M32" s="10"/>
      <c r="N32" s="10"/>
      <c r="O32" s="10"/>
      <c r="P32" s="10"/>
      <c r="Q32" s="10"/>
      <c r="R32" s="10"/>
      <c r="S32" s="10"/>
      <c r="T32" s="10"/>
      <c r="U32" s="40"/>
      <c r="V32" s="10"/>
      <c r="W32" s="10"/>
      <c r="X32" s="10"/>
      <c r="Y32" s="10"/>
      <c r="Z32" s="10"/>
      <c r="AA32" s="10"/>
      <c r="AB32" s="10"/>
    </row>
    <row r="33" spans="1:28" s="12" customFormat="1" ht="14.25" customHeight="1">
      <c r="A33" s="10"/>
      <c r="B33" s="10"/>
      <c r="C33" s="128"/>
      <c r="D33" s="40"/>
      <c r="E33" s="40"/>
      <c r="F33" s="40"/>
      <c r="G33" s="40"/>
      <c r="H33" s="40"/>
      <c r="I33" s="40"/>
      <c r="J33" s="40"/>
      <c r="K33" s="129"/>
      <c r="L33" s="10"/>
      <c r="M33" s="10"/>
      <c r="N33" s="10"/>
      <c r="O33" s="10"/>
      <c r="P33" s="10"/>
      <c r="Q33" s="10"/>
      <c r="R33" s="10"/>
      <c r="S33" s="10"/>
      <c r="T33" s="10"/>
      <c r="U33" s="40"/>
      <c r="V33" s="10"/>
      <c r="W33" s="10"/>
      <c r="X33" s="10"/>
      <c r="Y33" s="10"/>
      <c r="Z33" s="10"/>
      <c r="AA33" s="10"/>
      <c r="AB33" s="10"/>
    </row>
    <row r="34" spans="1:28" ht="14.25" customHeight="1">
      <c r="A34" s="10"/>
      <c r="B34" s="10"/>
      <c r="C34" s="128"/>
      <c r="D34" s="40"/>
      <c r="E34" s="356">
        <v>2009</v>
      </c>
      <c r="F34" s="356"/>
      <c r="G34" s="40"/>
      <c r="H34" s="40"/>
      <c r="I34" s="361">
        <v>2020</v>
      </c>
      <c r="J34" s="362"/>
      <c r="K34" s="129"/>
      <c r="L34" s="10"/>
      <c r="M34" s="10"/>
      <c r="N34" s="10"/>
      <c r="O34" s="10"/>
      <c r="P34" s="10"/>
      <c r="Q34" s="10"/>
      <c r="R34" s="10"/>
      <c r="S34" s="10"/>
      <c r="T34" s="10"/>
      <c r="U34" s="40"/>
      <c r="V34" s="10"/>
      <c r="W34" s="10"/>
      <c r="X34" s="10"/>
      <c r="Y34" s="10"/>
      <c r="Z34" s="10"/>
      <c r="AA34" s="10"/>
      <c r="AB34" s="10"/>
    </row>
    <row r="35" spans="1:28" ht="18.75" customHeight="1">
      <c r="A35" s="10"/>
      <c r="B35" s="10"/>
      <c r="C35" s="128"/>
      <c r="D35" s="40"/>
      <c r="E35" s="224" t="s">
        <v>140</v>
      </c>
      <c r="F35" s="224" t="s">
        <v>141</v>
      </c>
      <c r="G35" s="40"/>
      <c r="H35" s="40"/>
      <c r="I35" s="224" t="s">
        <v>140</v>
      </c>
      <c r="J35" s="224" t="s">
        <v>141</v>
      </c>
      <c r="K35" s="129"/>
      <c r="L35" s="10"/>
      <c r="M35" s="10"/>
      <c r="N35" s="10"/>
      <c r="O35" s="10"/>
      <c r="P35" s="10"/>
      <c r="Q35" s="10"/>
      <c r="R35" s="10"/>
      <c r="S35" s="10"/>
      <c r="T35" s="10"/>
      <c r="U35" s="40"/>
      <c r="V35" s="10"/>
      <c r="W35" s="10"/>
      <c r="X35" s="10"/>
      <c r="Y35" s="10"/>
      <c r="Z35" s="10"/>
      <c r="AA35" s="10"/>
      <c r="AB35" s="10"/>
    </row>
    <row r="36" spans="1:28" ht="18.75" customHeight="1">
      <c r="A36" s="10"/>
      <c r="B36" s="10"/>
      <c r="C36" s="128"/>
      <c r="D36" s="133" t="s">
        <v>161</v>
      </c>
      <c r="E36" s="134">
        <v>5</v>
      </c>
      <c r="F36" s="135">
        <v>8.9285714285714288E-2</v>
      </c>
      <c r="G36" s="40"/>
      <c r="H36" s="136" t="s">
        <v>79</v>
      </c>
      <c r="I36" s="137" t="s">
        <v>168</v>
      </c>
      <c r="J36" s="138" t="s">
        <v>168</v>
      </c>
      <c r="K36" s="129"/>
      <c r="L36" s="10"/>
      <c r="M36" s="10"/>
      <c r="N36" s="10"/>
      <c r="O36" s="10"/>
      <c r="P36" s="10"/>
      <c r="Q36" s="10"/>
      <c r="R36" s="10"/>
      <c r="S36" s="10"/>
      <c r="T36" s="10"/>
      <c r="U36" s="40"/>
      <c r="V36" s="10"/>
      <c r="W36" s="10"/>
      <c r="X36" s="10"/>
      <c r="Y36" s="10"/>
      <c r="Z36" s="10"/>
      <c r="AA36" s="10"/>
      <c r="AB36" s="10"/>
    </row>
    <row r="37" spans="1:28" ht="14.25" customHeight="1">
      <c r="A37" s="10"/>
      <c r="B37" s="10"/>
      <c r="C37" s="128"/>
      <c r="D37" s="139" t="s">
        <v>160</v>
      </c>
      <c r="E37" s="140">
        <v>12</v>
      </c>
      <c r="F37" s="141">
        <f>12/56</f>
        <v>0.21428571428571427</v>
      </c>
      <c r="G37" s="40"/>
      <c r="H37" s="357" t="s">
        <v>166</v>
      </c>
      <c r="I37" s="359">
        <v>12</v>
      </c>
      <c r="J37" s="360">
        <f>12/16</f>
        <v>0.75</v>
      </c>
      <c r="K37" s="129"/>
      <c r="L37" s="10"/>
      <c r="M37" s="10"/>
      <c r="N37" s="10"/>
      <c r="O37" s="10"/>
      <c r="P37" s="10"/>
      <c r="Q37" s="10"/>
      <c r="R37" s="10"/>
      <c r="S37" s="10"/>
      <c r="T37" s="10"/>
      <c r="U37" s="40"/>
      <c r="V37" s="10"/>
      <c r="W37" s="10"/>
      <c r="X37" s="10"/>
      <c r="Y37" s="10"/>
      <c r="Z37" s="10"/>
      <c r="AA37" s="10"/>
      <c r="AB37" s="10"/>
    </row>
    <row r="38" spans="1:28" ht="14.25" customHeight="1">
      <c r="A38" s="10"/>
      <c r="B38" s="10"/>
      <c r="C38" s="128"/>
      <c r="D38" s="142" t="s">
        <v>162</v>
      </c>
      <c r="E38" s="143">
        <v>6</v>
      </c>
      <c r="F38" s="144">
        <v>0.10714285714285714</v>
      </c>
      <c r="G38" s="40"/>
      <c r="H38" s="358"/>
      <c r="I38" s="359"/>
      <c r="J38" s="360"/>
      <c r="K38" s="129"/>
      <c r="L38" s="10"/>
      <c r="M38" s="10"/>
      <c r="N38" s="10"/>
      <c r="O38" s="10"/>
      <c r="P38" s="10"/>
      <c r="Q38" s="10"/>
      <c r="R38" s="10"/>
      <c r="S38" s="10"/>
      <c r="T38" s="10"/>
      <c r="U38" s="40"/>
      <c r="V38" s="10"/>
      <c r="W38" s="10"/>
      <c r="X38" s="10"/>
      <c r="Y38" s="10"/>
      <c r="Z38" s="10"/>
      <c r="AA38" s="10"/>
      <c r="AB38" s="10"/>
    </row>
    <row r="39" spans="1:28" ht="14.25" customHeight="1">
      <c r="A39" s="10"/>
      <c r="B39" s="10"/>
      <c r="C39" s="128"/>
      <c r="D39" s="145" t="s">
        <v>80</v>
      </c>
      <c r="E39" s="146">
        <v>23</v>
      </c>
      <c r="F39" s="147">
        <f>23/56</f>
        <v>0.4107142857142857</v>
      </c>
      <c r="G39" s="40"/>
      <c r="H39" s="148" t="s">
        <v>167</v>
      </c>
      <c r="I39" s="149" t="s">
        <v>168</v>
      </c>
      <c r="J39" s="150" t="s">
        <v>168</v>
      </c>
      <c r="K39" s="12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4.25" customHeight="1">
      <c r="A40" s="10"/>
      <c r="B40" s="10"/>
      <c r="C40" s="128"/>
      <c r="D40" s="151" t="s">
        <v>165</v>
      </c>
      <c r="E40" s="152">
        <v>2</v>
      </c>
      <c r="F40" s="153">
        <f>2/56</f>
        <v>3.5714285714285712E-2</v>
      </c>
      <c r="G40" s="40"/>
      <c r="H40" s="151" t="s">
        <v>165</v>
      </c>
      <c r="I40" s="152">
        <v>0</v>
      </c>
      <c r="J40" s="153">
        <v>0</v>
      </c>
      <c r="K40" s="12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4.25" customHeight="1">
      <c r="A41" s="10"/>
      <c r="B41" s="10"/>
      <c r="C41" s="128"/>
      <c r="D41" s="154" t="s">
        <v>164</v>
      </c>
      <c r="E41" s="97">
        <v>7</v>
      </c>
      <c r="F41" s="98">
        <f>7/56</f>
        <v>0.125</v>
      </c>
      <c r="G41" s="40"/>
      <c r="H41" s="154" t="s">
        <v>164</v>
      </c>
      <c r="I41" s="97">
        <v>4</v>
      </c>
      <c r="J41" s="98">
        <f>4/16</f>
        <v>0.25</v>
      </c>
      <c r="K41" s="12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4.25" customHeight="1">
      <c r="A42" s="10"/>
      <c r="B42" s="10"/>
      <c r="C42" s="128"/>
      <c r="D42" s="155" t="s">
        <v>163</v>
      </c>
      <c r="E42" s="156">
        <v>1</v>
      </c>
      <c r="F42" s="157">
        <f>1/56</f>
        <v>1.7857142857142856E-2</v>
      </c>
      <c r="G42" s="40"/>
      <c r="H42" s="155" t="s">
        <v>163</v>
      </c>
      <c r="I42" s="156">
        <v>0</v>
      </c>
      <c r="J42" s="157">
        <v>0</v>
      </c>
      <c r="K42" s="12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4.25" customHeight="1">
      <c r="A43" s="10"/>
      <c r="B43" s="10"/>
      <c r="C43" s="128"/>
      <c r="D43" s="91"/>
      <c r="E43" s="91"/>
      <c r="F43" s="91"/>
      <c r="G43" s="40"/>
      <c r="H43" s="91"/>
      <c r="I43" s="91"/>
      <c r="J43" s="91"/>
      <c r="K43" s="1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4.25" customHeight="1">
      <c r="A44" s="10"/>
      <c r="B44" s="10"/>
      <c r="C44" s="128"/>
      <c r="D44" s="40"/>
      <c r="E44" s="40"/>
      <c r="F44" s="40"/>
      <c r="G44" s="40"/>
      <c r="H44" s="40"/>
      <c r="I44" s="40"/>
      <c r="J44" s="40"/>
      <c r="K44" s="12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4.25" customHeight="1" thickBot="1">
      <c r="A45" s="10"/>
      <c r="B45" s="10"/>
      <c r="C45" s="130"/>
      <c r="D45" s="131"/>
      <c r="E45" s="131"/>
      <c r="F45" s="131"/>
      <c r="G45" s="131"/>
      <c r="H45" s="131"/>
      <c r="I45" s="131"/>
      <c r="J45" s="131"/>
      <c r="K45" s="13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4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4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4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4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4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4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4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4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4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4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4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4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4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4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4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4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4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4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4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4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4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4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4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4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4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4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4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4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4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4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4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4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4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4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4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4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4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4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4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4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4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4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4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4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4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4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4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4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4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4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4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4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4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4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4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4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4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4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4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4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4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4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4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4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4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4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4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4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4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4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4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4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4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4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4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4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4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4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14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4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4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4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ht="14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ht="14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ht="14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14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ht="14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ht="14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ht="14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ht="14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ht="14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14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ht="14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ht="14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ht="14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ht="14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ht="14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ht="14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ht="14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ht="14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ht="14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14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ht="14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ht="14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ht="14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14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ht="14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ht="14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ht="14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ht="14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ht="14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ht="14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ht="14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ht="14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ht="14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ht="14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ht="14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ht="14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14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ht="14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ht="14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ht="14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ht="14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ht="14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ht="14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ht="14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14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4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4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4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4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14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14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14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14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14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ht="14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ht="14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ht="14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ht="14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ht="14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ht="14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ht="14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ht="14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14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ht="14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ht="14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ht="14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ht="14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ht="14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ht="14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ht="14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4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4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ht="14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ht="14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ht="14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ht="14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14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4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4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4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ht="14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ht="14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ht="14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1:28" ht="14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1:28" ht="14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1:28" ht="14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1:28" ht="14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1:28" ht="14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1:28" ht="14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1:28" ht="14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1:28" ht="14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1:28" ht="14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1:28" ht="14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1:28" ht="14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1:28" ht="14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1:28" ht="14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1:28" ht="14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1:28" ht="14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8" ht="14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1:28" ht="14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1:28" ht="14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1:28" ht="14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1:28" ht="14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1:28" ht="14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1:28" ht="14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1:28" ht="14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1:28" ht="14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14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14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14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ht="14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ht="14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8" ht="14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1:28" ht="14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1:28" ht="14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1:28" ht="14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1:28" ht="14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1:28" ht="14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28" ht="14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1:28" ht="14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1:28" ht="14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8" ht="14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:28" ht="14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:28" ht="14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14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ht="14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8" ht="14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1:28" ht="14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1:28" ht="14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1:28" ht="14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1:28" ht="14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1:28" ht="14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1:28" ht="14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1:28" ht="14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1:28" ht="14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8" ht="14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spans="1:28" ht="14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spans="1:28" ht="14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spans="1:28" ht="14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spans="1:28" ht="14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8" ht="14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1:28" ht="14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spans="1:28" ht="14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spans="1:28" ht="14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spans="1:28" ht="14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spans="1:28" ht="14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spans="1:28" ht="14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spans="1:28" ht="14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4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4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1:28" ht="14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ht="14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8" ht="14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spans="1:28" ht="14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1:28" ht="14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spans="1:28" ht="14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spans="1:28" ht="14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spans="1:28" ht="14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spans="1:28" ht="14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1:28" ht="14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1:28" ht="14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1:28" ht="14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1:28" ht="14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spans="1:28" ht="14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1:28" ht="14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1:28" ht="14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1:28" ht="14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4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1:28" ht="14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4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1:28" ht="14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spans="1:28" ht="14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ht="14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ht="14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ht="14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ht="14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ht="14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ht="14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ht="14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ht="14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ht="14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ht="14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ht="14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ht="14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ht="14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ht="14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ht="14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4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ht="14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spans="1:28" ht="14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4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spans="1:28" ht="14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8" ht="14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spans="1:28" ht="14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spans="1:28" ht="14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spans="1:28" ht="14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1:28" ht="14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spans="1:28" ht="14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spans="1:28" ht="14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spans="1:28" ht="14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1:28" ht="14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spans="1:28" ht="14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spans="1:28" ht="14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spans="1:28" ht="14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spans="1:28" ht="14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spans="1:28" ht="14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spans="1:28" ht="14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spans="1:28" ht="14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spans="1:28" ht="14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spans="1:28" ht="14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spans="1:28" ht="14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spans="1:28" ht="14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spans="1:28" ht="14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spans="1:28" ht="14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spans="1:28" ht="14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spans="1:28" ht="14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1:28" ht="14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1:28" ht="14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spans="1:28" ht="14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spans="1:28" ht="14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spans="1:28" ht="14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spans="1:28" ht="14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spans="1:28" ht="14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spans="1:28" ht="14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spans="1:28" ht="14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spans="1:28" ht="14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spans="1:28" ht="14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spans="1:28" ht="14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spans="1:28" ht="14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spans="1:28" ht="14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spans="1:28" ht="14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spans="1:28" ht="14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spans="1:28" ht="14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spans="1:28" ht="14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spans="1:28" ht="14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spans="1:28" ht="14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spans="1:28" ht="14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spans="1:28" ht="14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spans="1:28" ht="14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spans="1:28" ht="14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spans="1:28" ht="14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spans="1:28" ht="14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spans="1:28" ht="14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1:28" ht="14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spans="1:28" ht="14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spans="1:28" ht="14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spans="1:28" ht="14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spans="1:28" ht="14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spans="1:28" ht="14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spans="1:28" ht="14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spans="1:28" ht="14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spans="1:28" ht="14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1:28" ht="14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spans="1:28" ht="14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spans="1:28" ht="14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1:28" ht="14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1:28" ht="14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1:28" ht="14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1:28" ht="14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spans="1:28" ht="14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spans="1:28" ht="14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spans="1:28" ht="14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spans="1:28" ht="14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spans="1:28" ht="14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spans="1:28" ht="14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1:28" ht="14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spans="1:28" ht="14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spans="1:28" ht="14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spans="1:28" ht="14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1:28" ht="14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1:28" ht="14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1:28" ht="14.2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1:28" ht="14.2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1:28" ht="14.2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1:28" ht="14.2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1:28" ht="14.2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1:28" ht="14.2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1:28" ht="14.2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1:28" ht="14.2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1:28" ht="14.2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1:28" ht="14.2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1:28" ht="14.2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1:28" ht="14.2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1:28" ht="14.2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1:28" ht="14.2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28" ht="14.2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28" ht="14.2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28" ht="14.2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28" ht="14.2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28" ht="14.2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28" ht="14.2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28" ht="14.2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28" ht="14.2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28" ht="14.2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28" ht="14.2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28" ht="14.2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 ht="14.2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 ht="14.2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4.2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 ht="14.2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4.2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4.2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 ht="14.2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4.2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4.2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1:28" ht="14.2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4.2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1:28" ht="14.2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1:28" ht="14.2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4.2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1:28" ht="14.2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1:28" ht="14.2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4.2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1:28" ht="14.2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28" ht="14.2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1:28" ht="14.2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ht="14.2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1:28" ht="14.2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1:28" ht="14.2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ht="14.2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1:28" ht="14.2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14.2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1:28" ht="14.2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1:28" ht="14.2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1:28" ht="14.2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1:28" ht="14.2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ht="14.2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1:28" ht="14.2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1:28" ht="14.2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14.2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1:28" ht="14.2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1:28" ht="14.2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1:28" ht="14.2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1:28" ht="14.2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1:28" ht="14.2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1:28" ht="14.2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1:28" ht="14.2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1:28" ht="14.2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1:28" ht="14.2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1:28" ht="14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1:28" ht="14.2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1:28" ht="14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1:28" ht="14.2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1:28" ht="14.2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1:28" ht="14.2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1:28" ht="14.2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1:28" ht="14.2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1:28" ht="14.2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1:28" ht="14.2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1:28" ht="14.2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ht="14.2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ht="14.2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ht="14.2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ht="14.2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ht="14.2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ht="14.2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ht="14.2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ht="14.2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ht="14.2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ht="14.2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ht="14.2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ht="14.2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28" ht="14.2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28" ht="14.2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28" ht="14.2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28" ht="14.2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28" ht="14.2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28" ht="14.2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28" ht="14.2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28" ht="14.2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28" ht="14.2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28" ht="14.2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ht="14.2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28" ht="14.2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28" ht="14.2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28" ht="14.2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ht="14.2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ht="14.2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ht="14.2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4.2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ht="14.2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ht="14.2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ht="14.2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4.2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ht="14.2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ht="14.2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ht="14.2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4.2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ht="14.2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ht="14.2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ht="14.2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ht="14.2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ht="14.2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8" ht="14.2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1:28" ht="14.2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ht="14.2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ht="14.2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ht="14.2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1:28" ht="14.2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ht="14.2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ht="14.2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4.2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1:28" ht="14.2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1:28" ht="14.2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14.2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spans="1:28" ht="14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spans="1:28" ht="14.2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spans="1:28" ht="14.2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spans="1:28" ht="14.2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spans="1:28" ht="14.2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spans="1:28" ht="14.2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spans="1:28" ht="14.2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1:28" ht="14.2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spans="1:28" ht="14.2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spans="1:28" ht="14.2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spans="1:28" ht="14.2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spans="1:28" ht="14.2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spans="1:28" ht="14.2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spans="1:28" ht="14.2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spans="1:28" ht="14.2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1:28" ht="14.2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1:28" ht="14.2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1:28" ht="14.2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spans="1:28" ht="14.2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spans="1:28" ht="14.2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spans="1:28" ht="14.2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spans="1:28" ht="14.2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spans="1:28" ht="14.2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spans="1:28" ht="14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spans="1:28" ht="14.2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spans="1:28" ht="14.2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spans="1:28" ht="14.2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1:28" ht="14.2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spans="1:28" ht="14.2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spans="1:28" ht="14.2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spans="1:28" ht="14.2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1:28" ht="14.2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spans="1:28" ht="14.2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1:28" ht="14.2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1:28" ht="14.2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spans="1:28" ht="14.2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spans="1:28" ht="14.2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spans="1:28" ht="14.2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spans="1:28" ht="14.2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spans="1:28" ht="14.2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spans="1:28" ht="14.2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spans="1:28" ht="14.2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spans="1:28" ht="14.2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spans="1:28" ht="14.2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1:28" ht="14.2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spans="1:28" ht="14.2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spans="1:28" ht="14.2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spans="1:28" ht="14.2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1:28" ht="14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spans="1:28" ht="14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spans="1:28" ht="14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1:28" ht="14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spans="1:28" ht="14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spans="1:28" ht="14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1:28" ht="14.2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spans="1:28" ht="14.2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1:28" ht="14.2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spans="1:28" ht="14.2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spans="1:28" ht="14.2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spans="1:28" ht="14.2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spans="1:28" ht="14.2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spans="1:28" ht="14.2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spans="1:28" ht="14.2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spans="1:28" ht="14.2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spans="1:28" ht="14.2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spans="1:28" ht="14.2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spans="1:28" ht="14.2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spans="1:28" ht="14.2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spans="1:28" ht="14.2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spans="1:28" ht="14.2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spans="1:28" ht="14.2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spans="1:28" ht="14.2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1:28" ht="14.2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spans="1:28" ht="14.2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spans="1:28" ht="14.2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1:28" ht="14.2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spans="1:28" ht="14.2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spans="1:28" ht="14.2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spans="1:28" ht="14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1:28" ht="14.2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spans="1:28" ht="14.2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spans="1:28" ht="14.2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spans="1:28" ht="14.2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1:28" ht="14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spans="1:28" ht="14.2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spans="1:28" ht="14.2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spans="1:28" ht="14.2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spans="1:28" ht="14.2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spans="1:28" ht="14.2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spans="1:28" ht="14.2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spans="1:28" ht="14.2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spans="1:28" ht="14.2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spans="1:28" ht="14.2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spans="1:28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spans="1:28" ht="14.2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spans="1:28" ht="14.2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spans="1:28" ht="14.2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spans="1:28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spans="1:28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spans="1:28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spans="1:28" ht="14.2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spans="1:28" ht="14.2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1:28" ht="14.2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spans="1:28" ht="14.2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spans="1:28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1:28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spans="1:28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spans="1:28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spans="1:28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spans="1:28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spans="1:28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spans="1:28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spans="1:28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1:28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1:28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1:28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1:28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1:28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spans="1:28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1:28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1:28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1:28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1:28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spans="1:28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1:28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1:28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spans="1:28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spans="1:28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spans="1:28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spans="1:28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1:28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spans="1:28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spans="1:28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spans="1:28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spans="1:28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spans="1:28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spans="1:28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spans="1:28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spans="1:28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1:28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1:28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1:28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1:28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spans="1:28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spans="1:28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1:28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spans="1:28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spans="1:28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spans="1:28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spans="1:28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spans="1:28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28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spans="1:28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spans="1:28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spans="1:28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spans="1:28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spans="1:28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spans="1:28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spans="1:28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spans="1:28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spans="1:28" ht="14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spans="1:28" ht="14.2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spans="1:28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spans="1:28" ht="14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spans="1:28" ht="14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spans="1:28" ht="14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spans="1:28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spans="1:28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spans="1:28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spans="1:28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spans="1:28" ht="14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spans="1:28" ht="14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spans="1:28" ht="14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spans="1:28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spans="1:28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spans="1:28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spans="1:28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spans="1:28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spans="1:28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spans="1:28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spans="1:28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spans="1:28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spans="1:28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spans="1:28" ht="14.2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spans="1:28" ht="14.2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spans="1:28" ht="14.2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spans="1:28" ht="14.2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spans="1:28" ht="14.2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spans="1:28" ht="14.2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spans="1:28" ht="14.2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spans="1:28" ht="14.2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spans="1:28" ht="14.2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spans="1:28" ht="14.2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spans="1:28" ht="14.2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spans="1:28" ht="14.2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spans="1:28" ht="14.2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spans="1:28" ht="14.2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spans="1:28" ht="14.2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spans="1:28" ht="14.2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spans="1:28" ht="14.2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1:28" ht="14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spans="1:28" ht="14.2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spans="1:28" ht="14.2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spans="1:28" ht="14.2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spans="1:28" ht="14.2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spans="1:28" ht="14.2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spans="1:28" ht="14.2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spans="1:28" ht="14.2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spans="1:28" ht="14.2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spans="1:28" ht="14.2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spans="1:28" ht="14.2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spans="1:28" ht="14.2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spans="1:28" ht="14.2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spans="1:28" ht="14.2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spans="1:28" ht="14.2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spans="1:28" ht="14.2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spans="1:28" ht="14.2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spans="1:28" ht="14.2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spans="1:28" ht="14.2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spans="1:28" ht="14.2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spans="1:28" ht="14.2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spans="1:28" ht="14.2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spans="1:28" ht="14.2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spans="1:28" ht="14.2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spans="1:28" ht="14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spans="1:28" ht="14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spans="1:28" ht="14.2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spans="1:28" ht="14.2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spans="1:28" ht="14.2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spans="1:28" ht="14.2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spans="1:28" ht="14.2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spans="1:28" ht="14.2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spans="1:28" ht="14.2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spans="1:28" ht="14.2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spans="1:28" ht="14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spans="1:28" ht="14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spans="1:28" ht="14.2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spans="1:28" ht="14.2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spans="1:28" ht="14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spans="1:28" ht="14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spans="1:28" ht="14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spans="1:28" ht="14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spans="1:28" ht="14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spans="1:28" ht="14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spans="1:28" ht="14.2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spans="1:28" ht="14.2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spans="1:28" ht="14.2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spans="1:28" ht="14.2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spans="1:28" ht="14.2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1:28" ht="14.2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spans="1:28" ht="14.2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spans="1:28" ht="14.2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spans="1:28" ht="14.2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spans="1:28" ht="14.2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spans="1:28" ht="14.2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spans="1:28" ht="14.2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spans="1:28" ht="14.2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spans="1:28" ht="14.2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spans="1:28" ht="14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spans="1:28" ht="14.2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spans="1:28" ht="14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spans="1:28" ht="14.2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spans="1:28" ht="14.2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spans="1:28" ht="14.2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spans="1:28" ht="14.2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spans="1:28" ht="14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spans="1:28" ht="14.2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spans="1:28" ht="14.2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spans="1:28" ht="14.2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spans="1:28" ht="14.2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spans="1:28" ht="14.2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spans="1:28" ht="14.2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spans="1:28" ht="1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spans="1:28" ht="14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spans="1:28" ht="14.2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spans="1:28" ht="14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spans="1:28" ht="14.2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spans="1:28" ht="14.2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spans="1:28" ht="14.2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spans="1:28" ht="14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spans="1:28" ht="14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spans="1:28" ht="14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spans="1:28" ht="14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spans="1:28" ht="14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spans="1:28" ht="14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spans="1:28" ht="14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spans="1:28" ht="14.2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spans="1:28" ht="14.2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spans="1:28" ht="14.2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spans="1:28" ht="14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spans="1:28" ht="14.2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spans="1:28" ht="14.2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spans="1:28" ht="14.2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spans="1:28" ht="14.2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spans="1:28" ht="14.2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spans="1:28" ht="14.2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spans="1:28" ht="14.2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spans="1:28" ht="14.2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1:28" ht="14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spans="1:28" ht="14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spans="1:28" ht="14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spans="1:28" ht="14.2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spans="1:28" ht="14.2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spans="1:28" ht="14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spans="1:28" ht="14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spans="1:28" ht="14.2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spans="1:28" ht="14.2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spans="1:28" ht="14.2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spans="1:28" ht="14.2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spans="1:28" ht="14.2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spans="1:28" ht="14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spans="1:28" ht="14.2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spans="1:28" ht="14.2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spans="1:28" ht="14.2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spans="1:28" ht="14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spans="1:28" ht="14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spans="1:28" ht="14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spans="1:28" ht="14.2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spans="1:28" ht="14.2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spans="1:28" ht="14.2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spans="1:28" ht="14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spans="1:28" ht="14.2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spans="1:28" ht="14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spans="1:28" ht="14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spans="1:28" ht="14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spans="1:28" ht="14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spans="1:28" ht="14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spans="1:28" ht="14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spans="1:28" ht="14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spans="1:28" ht="14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spans="1:28" ht="14.2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spans="1:28" ht="14.2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spans="1:28" ht="14.2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spans="1:28" ht="14.2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spans="1:28" ht="14.2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spans="1:28" ht="14.2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spans="1:28" ht="14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spans="1:28" ht="14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spans="1:28" ht="14.2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spans="1:28" ht="14.2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spans="1:28" ht="14.2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spans="1:28" ht="14.2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spans="1:28" ht="14.2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spans="1:28" ht="14.2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spans="1:28" ht="14.2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spans="1:28" ht="14.2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spans="1:28" ht="14.2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1:28" ht="14.2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spans="1:28" ht="14.2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spans="1:28" ht="14.2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spans="1:28" ht="14.2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spans="1:28" ht="14.2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spans="1:28" ht="14.2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spans="1:28" ht="14.2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spans="1:28" ht="14.2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spans="1:28" ht="14.2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spans="1:28" ht="14.2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spans="1:28" ht="14.2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spans="1:28" ht="14.2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spans="1:28" ht="14.2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spans="1:28" ht="14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spans="1:28" ht="14.2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spans="1:28" ht="14.2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spans="1:28" ht="14.2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spans="1:28" ht="14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spans="1:28" ht="14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spans="1:28" ht="14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spans="1:28" ht="14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spans="1:28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spans="1:28" ht="14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spans="1:28" ht="14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spans="1:28" ht="14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spans="1:28" ht="14.2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spans="1:28" ht="14.2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spans="1:28" ht="14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spans="1:28" ht="14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spans="1:28" ht="14.2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spans="1:28" ht="14.2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spans="1:28" ht="14.2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spans="1:28" ht="14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1:28" ht="14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spans="1:28" ht="14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spans="1:28" ht="14.2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spans="1:28" ht="14.2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spans="1:28" ht="14.2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spans="1:28" ht="14.2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1:28" ht="14.2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spans="1:28" ht="14.2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spans="1:28" ht="14.2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spans="1:28" ht="14.2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1:28" ht="14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1:28" ht="14.2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spans="1:28" ht="14.2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spans="1:28" ht="14.2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spans="1:28" ht="14.2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spans="1:28" ht="14.2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1:28" ht="14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spans="1:28" ht="14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spans="1:28" ht="14.25" customHeight="1">
      <c r="A991" s="10"/>
      <c r="U991" s="10"/>
      <c r="V991" s="10"/>
      <c r="W991" s="10"/>
      <c r="X991" s="10"/>
      <c r="Y991" s="10"/>
      <c r="Z991" s="10"/>
      <c r="AA991" s="10"/>
      <c r="AB991" s="10"/>
    </row>
    <row r="992" spans="1:28" ht="14.25" customHeight="1">
      <c r="A992" s="10"/>
      <c r="U992" s="10"/>
      <c r="V992" s="10"/>
      <c r="W992" s="10"/>
      <c r="X992" s="10"/>
      <c r="Y992" s="10"/>
      <c r="Z992" s="10"/>
      <c r="AA992" s="10"/>
      <c r="AB992" s="10"/>
    </row>
    <row r="993" spans="1:28" ht="14.25" customHeight="1">
      <c r="A993" s="10"/>
      <c r="U993" s="10"/>
      <c r="V993" s="10"/>
      <c r="W993" s="10"/>
      <c r="X993" s="10"/>
      <c r="Y993" s="10"/>
      <c r="Z993" s="10"/>
      <c r="AA993" s="10"/>
      <c r="AB993" s="10"/>
    </row>
    <row r="994" spans="1:28" ht="14.25" customHeight="1">
      <c r="A994" s="10"/>
      <c r="U994" s="10"/>
      <c r="V994" s="10"/>
      <c r="W994" s="10"/>
      <c r="X994" s="10"/>
      <c r="Y994" s="10"/>
      <c r="Z994" s="10"/>
      <c r="AA994" s="10"/>
      <c r="AB994" s="10"/>
    </row>
    <row r="995" spans="1:28" ht="14.25" customHeight="1">
      <c r="A995" s="10"/>
      <c r="U995" s="10"/>
      <c r="V995" s="10"/>
      <c r="W995" s="10"/>
      <c r="X995" s="10"/>
      <c r="Y995" s="10"/>
      <c r="Z995" s="10"/>
      <c r="AA995" s="10"/>
      <c r="AB995" s="10"/>
    </row>
    <row r="996" spans="1:28" ht="14.25" customHeight="1">
      <c r="A996" s="10"/>
      <c r="U996" s="10"/>
      <c r="V996" s="10"/>
      <c r="W996" s="10"/>
      <c r="X996" s="10"/>
      <c r="Y996" s="10"/>
      <c r="Z996" s="10"/>
      <c r="AA996" s="10"/>
      <c r="AB996" s="10"/>
    </row>
    <row r="997" spans="1:28" ht="14.25" customHeight="1">
      <c r="A997" s="10"/>
      <c r="U997" s="10"/>
      <c r="V997" s="10"/>
      <c r="W997" s="10"/>
      <c r="X997" s="10"/>
      <c r="Y997" s="10"/>
      <c r="Z997" s="10"/>
      <c r="AA997" s="10"/>
      <c r="AB997" s="10"/>
    </row>
    <row r="998" spans="1:28" ht="14.25" customHeight="1">
      <c r="A998" s="10"/>
      <c r="U998" s="10"/>
      <c r="V998" s="10"/>
      <c r="W998" s="10"/>
      <c r="X998" s="10"/>
      <c r="Y998" s="10"/>
      <c r="Z998" s="10"/>
      <c r="AA998" s="10"/>
      <c r="AB998" s="10"/>
    </row>
    <row r="999" spans="1:28" ht="14.25" customHeight="1">
      <c r="A999" s="10"/>
      <c r="U999" s="10"/>
      <c r="V999" s="10"/>
      <c r="W999" s="10"/>
      <c r="X999" s="10"/>
      <c r="Y999" s="10"/>
      <c r="Z999" s="10"/>
      <c r="AA999" s="10"/>
      <c r="AB999" s="10"/>
    </row>
  </sheetData>
  <sheetProtection algorithmName="SHA-512" hashValue="k/XxT0r+8rze7lUWl1UmJ5Y3u47k65ffaD8oXk60JQzovQ8siLzq4I9YICZGQnyRdVkau5Z6l9+lKasa9DEnSg==" saltValue="xiJY347wYp6yPueimrRTCQ==" spinCount="100000" sheet="1" objects="1" scenarios="1"/>
  <mergeCells count="13">
    <mergeCell ref="E8:K8"/>
    <mergeCell ref="C2:K2"/>
    <mergeCell ref="C3:K3"/>
    <mergeCell ref="E5:K5"/>
    <mergeCell ref="E6:K6"/>
    <mergeCell ref="E7:K7"/>
    <mergeCell ref="E9:J9"/>
    <mergeCell ref="E34:F34"/>
    <mergeCell ref="C32:K32"/>
    <mergeCell ref="H37:H38"/>
    <mergeCell ref="I37:I38"/>
    <mergeCell ref="J37:J38"/>
    <mergeCell ref="I34:J3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zoomScaleNormal="100" workbookViewId="0">
      <selection activeCell="G39" sqref="G39"/>
    </sheetView>
  </sheetViews>
  <sheetFormatPr baseColWidth="10" defaultColWidth="14.42578125" defaultRowHeight="15" customHeight="1"/>
  <cols>
    <col min="1" max="2" width="11.42578125" customWidth="1"/>
    <col min="3" max="3" width="17.85546875" bestFit="1" customWidth="1"/>
    <col min="4" max="4" width="25.42578125" bestFit="1" customWidth="1"/>
    <col min="5" max="5" width="13.7109375" customWidth="1"/>
    <col min="6" max="6" width="25.140625" customWidth="1"/>
    <col min="7" max="8" width="11.42578125" customWidth="1"/>
    <col min="9" max="25" width="10.7109375" customWidth="1"/>
  </cols>
  <sheetData>
    <row r="1" spans="1:25" ht="14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4.25" customHeight="1">
      <c r="A2" s="9"/>
      <c r="B2" s="369" t="s">
        <v>0</v>
      </c>
      <c r="C2" s="370"/>
      <c r="D2" s="370"/>
      <c r="E2" s="370"/>
      <c r="F2" s="370"/>
      <c r="G2" s="370"/>
      <c r="H2" s="37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4.25" customHeight="1">
      <c r="A3" s="9"/>
      <c r="B3" s="372" t="s">
        <v>1</v>
      </c>
      <c r="C3" s="373"/>
      <c r="D3" s="373"/>
      <c r="E3" s="373"/>
      <c r="F3" s="373"/>
      <c r="G3" s="373"/>
      <c r="H3" s="37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4.25" customHeight="1">
      <c r="A4" s="9"/>
      <c r="B4" s="82"/>
      <c r="C4" s="42"/>
      <c r="D4" s="69"/>
      <c r="E4" s="69"/>
      <c r="F4" s="69"/>
      <c r="G4" s="69"/>
      <c r="H4" s="16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4.25" customHeight="1">
      <c r="A5" s="9"/>
      <c r="B5" s="84"/>
      <c r="C5" s="70" t="s">
        <v>40</v>
      </c>
      <c r="D5" s="338" t="s">
        <v>169</v>
      </c>
      <c r="E5" s="338"/>
      <c r="F5" s="338"/>
      <c r="G5" s="338"/>
      <c r="H5" s="36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4.25" customHeight="1">
      <c r="A6" s="9"/>
      <c r="B6" s="84"/>
      <c r="C6" s="71" t="s">
        <v>41</v>
      </c>
      <c r="D6" s="339" t="s">
        <v>171</v>
      </c>
      <c r="E6" s="339"/>
      <c r="F6" s="339"/>
      <c r="G6" s="339"/>
      <c r="H6" s="36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2" customFormat="1" ht="14.25" customHeight="1">
      <c r="A7" s="9"/>
      <c r="B7" s="85"/>
      <c r="C7" s="72" t="s">
        <v>43</v>
      </c>
      <c r="D7" s="339" t="s">
        <v>44</v>
      </c>
      <c r="E7" s="339"/>
      <c r="F7" s="339"/>
      <c r="G7" s="339"/>
      <c r="H7" s="36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2" customFormat="1" ht="14.25" customHeight="1">
      <c r="A8" s="9"/>
      <c r="B8" s="85"/>
      <c r="C8" s="72" t="s">
        <v>45</v>
      </c>
      <c r="D8" s="339">
        <v>2009</v>
      </c>
      <c r="E8" s="339"/>
      <c r="F8" s="339"/>
      <c r="G8" s="339"/>
      <c r="H8" s="36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2" customFormat="1" ht="14.25" customHeight="1">
      <c r="A9" s="9"/>
      <c r="B9" s="85"/>
      <c r="C9" s="101" t="s">
        <v>46</v>
      </c>
      <c r="D9" s="355" t="s">
        <v>170</v>
      </c>
      <c r="E9" s="355"/>
      <c r="F9" s="355"/>
      <c r="G9" s="355"/>
      <c r="H9" s="37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2" customFormat="1" ht="14.25" customHeight="1">
      <c r="A10" s="9"/>
      <c r="B10" s="160"/>
      <c r="C10" s="159"/>
      <c r="D10" s="159"/>
      <c r="E10" s="159"/>
      <c r="F10" s="159"/>
      <c r="G10" s="159"/>
      <c r="H10" s="16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4.25" customHeight="1">
      <c r="A11" s="9"/>
      <c r="B11" s="160"/>
      <c r="C11" s="365" t="s">
        <v>49</v>
      </c>
      <c r="D11" s="367" t="s">
        <v>81</v>
      </c>
      <c r="E11" s="366"/>
      <c r="F11" s="368" t="s">
        <v>82</v>
      </c>
      <c r="G11" s="366"/>
      <c r="H11" s="16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4.25" customHeight="1">
      <c r="A12" s="9"/>
      <c r="B12" s="160"/>
      <c r="C12" s="366"/>
      <c r="D12" s="93" t="s">
        <v>83</v>
      </c>
      <c r="E12" s="93" t="s">
        <v>84</v>
      </c>
      <c r="F12" s="187" t="s">
        <v>83</v>
      </c>
      <c r="G12" s="187" t="s">
        <v>84</v>
      </c>
      <c r="H12" s="16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4.25" customHeight="1">
      <c r="A13" s="9"/>
      <c r="B13" s="160"/>
      <c r="C13" s="188" t="s">
        <v>51</v>
      </c>
      <c r="D13" s="94">
        <v>1572</v>
      </c>
      <c r="E13" s="189">
        <v>15253.06</v>
      </c>
      <c r="F13" s="99">
        <v>1571</v>
      </c>
      <c r="G13" s="190">
        <v>15077.27</v>
      </c>
      <c r="H13" s="16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4.25" customHeight="1">
      <c r="A14" s="9"/>
      <c r="B14" s="160"/>
      <c r="C14" s="159"/>
      <c r="D14" s="159"/>
      <c r="E14" s="159"/>
      <c r="F14" s="159"/>
      <c r="G14" s="159"/>
      <c r="H14" s="16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4.25" customHeight="1">
      <c r="A15" s="9"/>
      <c r="B15" s="160"/>
      <c r="C15" s="159"/>
      <c r="D15" s="159"/>
      <c r="E15" s="159"/>
      <c r="F15" s="159"/>
      <c r="G15" s="159"/>
      <c r="H15" s="16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4.25" customHeight="1" thickBot="1">
      <c r="A16" s="9"/>
      <c r="B16" s="162"/>
      <c r="C16" s="163"/>
      <c r="D16" s="163"/>
      <c r="E16" s="163"/>
      <c r="F16" s="163"/>
      <c r="G16" s="163"/>
      <c r="H16" s="16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4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4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4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4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4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4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4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4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4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4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  <row r="1001" spans="1:25" ht="14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</row>
    <row r="1002" spans="1:25" ht="14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</row>
    <row r="1003" spans="1:25" ht="14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</row>
    <row r="1004" spans="1:25" ht="14.25" customHeight="1">
      <c r="A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</row>
  </sheetData>
  <sheetProtection algorithmName="SHA-512" hashValue="xHElNOsrABLtipMGLiUOurpcpI2IIrfvBdjzkDsvZLHz8Xr55RxTxMZhIttN6BPxbjEqizuEBfWEX/sQEVHLdQ==" saltValue="zvx73uxr9W55c7m7PLF1fg==" spinCount="100000" sheet="1" objects="1" scenarios="1"/>
  <mergeCells count="10">
    <mergeCell ref="C11:C12"/>
    <mergeCell ref="D11:E11"/>
    <mergeCell ref="F11:G11"/>
    <mergeCell ref="B2:H2"/>
    <mergeCell ref="B3:H3"/>
    <mergeCell ref="D5:H5"/>
    <mergeCell ref="D6:H6"/>
    <mergeCell ref="D7:H7"/>
    <mergeCell ref="D8:H8"/>
    <mergeCell ref="D9:H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zoomScaleNormal="100" workbookViewId="0">
      <selection activeCell="G39" sqref="G39"/>
    </sheetView>
  </sheetViews>
  <sheetFormatPr baseColWidth="10" defaultColWidth="14.42578125" defaultRowHeight="15" customHeight="1"/>
  <cols>
    <col min="1" max="2" width="10.7109375" customWidth="1"/>
    <col min="3" max="3" width="7.5703125" customWidth="1"/>
    <col min="4" max="4" width="17.85546875" bestFit="1" customWidth="1"/>
    <col min="5" max="5" width="19.7109375" customWidth="1"/>
    <col min="6" max="6" width="18" customWidth="1"/>
    <col min="7" max="7" width="11.7109375" customWidth="1"/>
    <col min="8" max="23" width="10.7109375" customWidth="1"/>
  </cols>
  <sheetData>
    <row r="1" spans="1:7" ht="15" customHeight="1" thickBot="1"/>
    <row r="2" spans="1:7" s="229" customFormat="1" ht="21.95" customHeight="1">
      <c r="B2" s="329" t="s">
        <v>0</v>
      </c>
      <c r="C2" s="330"/>
      <c r="D2" s="330"/>
      <c r="E2" s="330"/>
      <c r="F2" s="330"/>
      <c r="G2" s="331"/>
    </row>
    <row r="3" spans="1:7" s="229" customFormat="1" ht="21.95" customHeight="1">
      <c r="A3" s="272"/>
      <c r="B3" s="332" t="s">
        <v>1</v>
      </c>
      <c r="C3" s="333"/>
      <c r="D3" s="333"/>
      <c r="E3" s="333"/>
      <c r="F3" s="333"/>
      <c r="G3" s="334"/>
    </row>
    <row r="4" spans="1:7" ht="18.75">
      <c r="B4" s="82"/>
      <c r="C4" s="42"/>
      <c r="D4" s="69"/>
      <c r="E4" s="69"/>
      <c r="F4" s="69"/>
      <c r="G4" s="172"/>
    </row>
    <row r="5" spans="1:7" ht="15.75">
      <c r="B5" s="84"/>
      <c r="C5" s="271"/>
      <c r="D5" s="70" t="s">
        <v>40</v>
      </c>
      <c r="E5" s="338" t="s">
        <v>169</v>
      </c>
      <c r="F5" s="338"/>
      <c r="G5" s="214"/>
    </row>
    <row r="6" spans="1:7">
      <c r="B6" s="84"/>
      <c r="C6" s="271"/>
      <c r="D6" s="71" t="s">
        <v>41</v>
      </c>
      <c r="E6" s="339" t="s">
        <v>159</v>
      </c>
      <c r="F6" s="339"/>
      <c r="G6" s="216"/>
    </row>
    <row r="7" spans="1:7" s="12" customFormat="1">
      <c r="B7" s="85"/>
      <c r="C7" s="271"/>
      <c r="D7" s="72" t="s">
        <v>43</v>
      </c>
      <c r="E7" s="339" t="s">
        <v>44</v>
      </c>
      <c r="F7" s="339"/>
      <c r="G7" s="216"/>
    </row>
    <row r="8" spans="1:7" s="12" customFormat="1">
      <c r="B8" s="85"/>
      <c r="C8" s="271"/>
      <c r="D8" s="72" t="s">
        <v>45</v>
      </c>
      <c r="E8" s="339">
        <v>2020</v>
      </c>
      <c r="F8" s="339"/>
      <c r="G8" s="216"/>
    </row>
    <row r="9" spans="1:7" s="12" customFormat="1" ht="15" customHeight="1">
      <c r="B9" s="85"/>
      <c r="C9" s="271"/>
      <c r="D9" s="101" t="s">
        <v>46</v>
      </c>
      <c r="E9" s="355" t="s">
        <v>25</v>
      </c>
      <c r="F9" s="355"/>
      <c r="G9" s="218"/>
    </row>
    <row r="10" spans="1:7" s="12" customFormat="1">
      <c r="B10" s="168"/>
      <c r="C10" s="166"/>
      <c r="D10" s="166"/>
      <c r="E10" s="166"/>
      <c r="F10" s="166"/>
      <c r="G10" s="167"/>
    </row>
    <row r="11" spans="1:7">
      <c r="B11" s="249"/>
      <c r="C11" s="376" t="s">
        <v>85</v>
      </c>
      <c r="D11" s="377"/>
      <c r="E11" s="377"/>
      <c r="F11" s="280" t="s">
        <v>51</v>
      </c>
      <c r="G11" s="167"/>
    </row>
    <row r="12" spans="1:7" ht="29.25">
      <c r="B12" s="249"/>
      <c r="C12" s="378" t="s">
        <v>86</v>
      </c>
      <c r="D12" s="380" t="s">
        <v>87</v>
      </c>
      <c r="E12" s="270" t="s">
        <v>89</v>
      </c>
      <c r="F12" s="191">
        <v>47</v>
      </c>
      <c r="G12" s="167"/>
    </row>
    <row r="13" spans="1:7" s="12" customFormat="1" ht="29.25">
      <c r="B13" s="249"/>
      <c r="C13" s="379"/>
      <c r="D13" s="381"/>
      <c r="E13" s="270" t="s">
        <v>90</v>
      </c>
      <c r="F13" s="191">
        <v>2153</v>
      </c>
      <c r="G13" s="167"/>
    </row>
    <row r="14" spans="1:7" s="12" customFormat="1" ht="43.5">
      <c r="B14" s="249"/>
      <c r="C14" s="379"/>
      <c r="D14" s="381"/>
      <c r="E14" s="270" t="s">
        <v>91</v>
      </c>
      <c r="F14" s="191">
        <v>33</v>
      </c>
      <c r="G14" s="167"/>
    </row>
    <row r="15" spans="1:7" s="12" customFormat="1" ht="43.5">
      <c r="B15" s="249"/>
      <c r="C15" s="379"/>
      <c r="D15" s="381"/>
      <c r="E15" s="270" t="s">
        <v>92</v>
      </c>
      <c r="F15" s="191">
        <v>9</v>
      </c>
      <c r="G15" s="167"/>
    </row>
    <row r="16" spans="1:7" s="12" customFormat="1" ht="43.5">
      <c r="B16" s="249"/>
      <c r="C16" s="379"/>
      <c r="D16" s="381"/>
      <c r="E16" s="270" t="s">
        <v>93</v>
      </c>
      <c r="F16" s="191">
        <v>2156</v>
      </c>
      <c r="G16" s="167"/>
    </row>
    <row r="17" spans="2:7">
      <c r="B17" s="249"/>
      <c r="C17" s="379"/>
      <c r="D17" s="382" t="s">
        <v>88</v>
      </c>
      <c r="E17" s="383"/>
      <c r="F17" s="192">
        <v>1</v>
      </c>
      <c r="G17" s="167"/>
    </row>
    <row r="18" spans="2:7">
      <c r="B18" s="249"/>
      <c r="C18" s="173"/>
      <c r="D18" s="173"/>
      <c r="E18" s="173"/>
      <c r="F18" s="173"/>
      <c r="G18" s="167"/>
    </row>
    <row r="19" spans="2:7">
      <c r="B19" s="249"/>
      <c r="C19" s="173"/>
      <c r="D19" s="173"/>
      <c r="E19" s="173"/>
      <c r="F19" s="173"/>
      <c r="G19" s="167"/>
    </row>
    <row r="20" spans="2:7">
      <c r="B20" s="168"/>
      <c r="C20" s="173"/>
      <c r="D20" s="173"/>
      <c r="E20" s="173"/>
      <c r="F20" s="173"/>
      <c r="G20" s="174"/>
    </row>
    <row r="21" spans="2:7" ht="15.75" thickBot="1">
      <c r="B21" s="169"/>
      <c r="C21" s="175"/>
      <c r="D21" s="175"/>
      <c r="E21" s="170"/>
      <c r="F21" s="170"/>
      <c r="G21" s="171"/>
    </row>
    <row r="22" spans="2:7" ht="15" customHeight="1">
      <c r="C22" s="12"/>
      <c r="D22" s="12"/>
    </row>
    <row r="23" spans="2:7" ht="15" customHeight="1">
      <c r="C23" s="12"/>
      <c r="D23" s="12"/>
    </row>
    <row r="24" spans="2:7" ht="15" customHeight="1">
      <c r="C24" s="12"/>
      <c r="D24" s="12"/>
    </row>
    <row r="25" spans="2:7">
      <c r="C25" s="12"/>
    </row>
    <row r="26" spans="2:7">
      <c r="C26" s="12"/>
    </row>
    <row r="27" spans="2:7">
      <c r="C27" s="12"/>
    </row>
    <row r="28" spans="2:7">
      <c r="C28" s="12"/>
    </row>
    <row r="29" spans="2:7">
      <c r="C29" s="12"/>
    </row>
    <row r="31" spans="2:7" ht="29.25" customHeight="1"/>
    <row r="32" spans="2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sheetProtection algorithmName="SHA-512" hashValue="tWpMpnYwd8IAgQ0FbCW2GtGzLeFaanJZpD7Wk5JqnTysxjiiUFEfBJ/F04vbmU7Kt2voXyIMehPaXBEordJE9g==" saltValue="X5utkDwxLPOWpbV1dliwnA==" spinCount="100000" sheet="1" objects="1" scenarios="1"/>
  <mergeCells count="11">
    <mergeCell ref="B2:G2"/>
    <mergeCell ref="B3:G3"/>
    <mergeCell ref="C11:E11"/>
    <mergeCell ref="C12:C17"/>
    <mergeCell ref="D12:D16"/>
    <mergeCell ref="D17:E17"/>
    <mergeCell ref="E5:F5"/>
    <mergeCell ref="E6:F6"/>
    <mergeCell ref="E7:F7"/>
    <mergeCell ref="E8:F8"/>
    <mergeCell ref="E9:F9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5"/>
  <sheetViews>
    <sheetView topLeftCell="A10" zoomScaleNormal="100" workbookViewId="0">
      <selection activeCell="G38" sqref="G38:G39"/>
    </sheetView>
  </sheetViews>
  <sheetFormatPr baseColWidth="10" defaultColWidth="14.42578125" defaultRowHeight="15" customHeight="1"/>
  <cols>
    <col min="1" max="2" width="11.42578125" customWidth="1"/>
    <col min="3" max="3" width="22.28515625" customWidth="1"/>
    <col min="4" max="4" width="17.85546875" bestFit="1" customWidth="1"/>
    <col min="5" max="5" width="17.42578125" customWidth="1"/>
    <col min="6" max="6" width="11.28515625" style="12" customWidth="1"/>
    <col min="7" max="7" width="21.42578125" style="12" customWidth="1"/>
    <col min="8" max="8" width="12.42578125" customWidth="1"/>
    <col min="9" max="9" width="14.85546875" customWidth="1"/>
    <col min="10" max="10" width="13.28515625" customWidth="1"/>
    <col min="11" max="11" width="29.28515625" customWidth="1"/>
    <col min="12" max="12" width="14.5703125" customWidth="1"/>
    <col min="13" max="13" width="34.7109375" customWidth="1"/>
    <col min="14" max="14" width="14.140625" customWidth="1"/>
    <col min="15" max="15" width="32.140625" customWidth="1"/>
    <col min="16" max="16" width="11.5703125" customWidth="1"/>
    <col min="17" max="17" width="37.42578125" customWidth="1"/>
    <col min="18" max="18" width="22.7109375" customWidth="1"/>
    <col min="19" max="19" width="11.42578125" customWidth="1"/>
    <col min="20" max="27" width="10.7109375" customWidth="1"/>
  </cols>
  <sheetData>
    <row r="1" spans="1:27" ht="14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229" customFormat="1" ht="21.95" customHeight="1">
      <c r="A2" s="252"/>
      <c r="B2" s="329" t="s">
        <v>0</v>
      </c>
      <c r="C2" s="330"/>
      <c r="D2" s="330"/>
      <c r="E2" s="330"/>
      <c r="F2" s="330"/>
      <c r="G2" s="330"/>
      <c r="H2" s="330"/>
      <c r="I2" s="330"/>
      <c r="J2" s="331"/>
      <c r="K2" s="253"/>
      <c r="L2" s="253"/>
      <c r="M2" s="253"/>
      <c r="N2" s="253"/>
      <c r="O2" s="253"/>
      <c r="P2" s="253"/>
      <c r="Q2" s="254"/>
      <c r="R2" s="252"/>
      <c r="S2" s="255"/>
      <c r="T2" s="252"/>
      <c r="U2" s="252"/>
      <c r="V2" s="252"/>
      <c r="W2" s="252"/>
      <c r="X2" s="252"/>
      <c r="Y2" s="252"/>
      <c r="Z2" s="252"/>
      <c r="AA2" s="252"/>
    </row>
    <row r="3" spans="1:27" s="229" customFormat="1" ht="21.95" customHeight="1">
      <c r="A3" s="252"/>
      <c r="B3" s="332" t="s">
        <v>1</v>
      </c>
      <c r="C3" s="333"/>
      <c r="D3" s="333"/>
      <c r="E3" s="333"/>
      <c r="F3" s="333"/>
      <c r="G3" s="333"/>
      <c r="H3" s="333"/>
      <c r="I3" s="333"/>
      <c r="J3" s="334"/>
      <c r="K3" s="252"/>
      <c r="L3" s="252"/>
      <c r="M3" s="252"/>
      <c r="N3" s="252"/>
      <c r="O3" s="252"/>
      <c r="P3" s="252"/>
      <c r="Q3" s="256"/>
      <c r="R3" s="252"/>
      <c r="S3" s="255"/>
      <c r="T3" s="252"/>
      <c r="U3" s="252"/>
      <c r="V3" s="252"/>
      <c r="W3" s="252"/>
      <c r="X3" s="252"/>
      <c r="Y3" s="252"/>
      <c r="Z3" s="252"/>
      <c r="AA3" s="252"/>
    </row>
    <row r="4" spans="1:27" ht="14.25" customHeight="1">
      <c r="A4" s="9"/>
      <c r="B4" s="82"/>
      <c r="C4" s="69"/>
      <c r="D4" s="69"/>
      <c r="E4" s="69"/>
      <c r="F4" s="69"/>
      <c r="G4" s="69"/>
      <c r="H4" s="69"/>
      <c r="I4" s="69"/>
      <c r="J4" s="161"/>
      <c r="K4" s="9"/>
      <c r="L4" s="9"/>
      <c r="M4" s="9"/>
      <c r="N4" s="9"/>
      <c r="O4" s="9"/>
      <c r="P4" s="9"/>
      <c r="Q4" s="9"/>
      <c r="R4" s="9"/>
      <c r="S4" s="158"/>
      <c r="T4" s="9"/>
      <c r="U4" s="9"/>
      <c r="V4" s="9"/>
      <c r="W4" s="9"/>
      <c r="X4" s="9"/>
      <c r="Y4" s="9"/>
      <c r="Z4" s="9"/>
      <c r="AA4" s="9"/>
    </row>
    <row r="5" spans="1:27" ht="14.25" customHeight="1">
      <c r="A5" s="9"/>
      <c r="B5" s="84"/>
      <c r="C5" s="269"/>
      <c r="D5" s="70" t="s">
        <v>40</v>
      </c>
      <c r="E5" s="338" t="s">
        <v>182</v>
      </c>
      <c r="F5" s="338"/>
      <c r="G5" s="338"/>
      <c r="H5" s="213"/>
      <c r="I5" s="213"/>
      <c r="J5" s="214"/>
      <c r="K5" s="126"/>
      <c r="L5" s="126"/>
      <c r="M5" s="126"/>
      <c r="N5" s="126"/>
      <c r="O5" s="126"/>
      <c r="P5" s="9"/>
      <c r="Q5" s="127"/>
      <c r="R5" s="9"/>
      <c r="S5" s="158"/>
      <c r="T5" s="9"/>
      <c r="U5" s="9"/>
      <c r="V5" s="9"/>
      <c r="W5" s="9"/>
      <c r="X5" s="9"/>
      <c r="Y5" s="9"/>
      <c r="Z5" s="9"/>
      <c r="AA5" s="9"/>
    </row>
    <row r="6" spans="1:27" ht="14.25" customHeight="1">
      <c r="A6" s="9"/>
      <c r="B6" s="84"/>
      <c r="C6" s="269"/>
      <c r="D6" s="71" t="s">
        <v>41</v>
      </c>
      <c r="E6" s="339" t="s">
        <v>183</v>
      </c>
      <c r="F6" s="339"/>
      <c r="G6" s="339"/>
      <c r="H6" s="215"/>
      <c r="I6" s="215"/>
      <c r="J6" s="216"/>
      <c r="K6" s="9"/>
      <c r="L6" s="9"/>
      <c r="M6" s="9"/>
      <c r="N6" s="9"/>
      <c r="O6" s="9"/>
      <c r="P6" s="9"/>
      <c r="Q6" s="9"/>
      <c r="R6" s="9"/>
      <c r="S6" s="158"/>
      <c r="T6" s="9"/>
      <c r="U6" s="9"/>
      <c r="V6" s="9"/>
      <c r="W6" s="9"/>
      <c r="X6" s="9"/>
      <c r="Y6" s="9"/>
      <c r="Z6" s="9"/>
      <c r="AA6" s="9"/>
    </row>
    <row r="7" spans="1:27" s="12" customFormat="1" ht="14.25" customHeight="1">
      <c r="A7" s="9"/>
      <c r="B7" s="85"/>
      <c r="C7" s="269"/>
      <c r="D7" s="72" t="s">
        <v>43</v>
      </c>
      <c r="E7" s="339" t="s">
        <v>44</v>
      </c>
      <c r="F7" s="339"/>
      <c r="G7" s="339"/>
      <c r="H7" s="215"/>
      <c r="I7" s="215"/>
      <c r="J7" s="216"/>
      <c r="K7" s="9"/>
      <c r="L7" s="9"/>
      <c r="M7" s="9"/>
      <c r="N7" s="9"/>
      <c r="O7" s="9"/>
      <c r="P7" s="9"/>
      <c r="Q7" s="9"/>
      <c r="R7" s="9"/>
      <c r="S7" s="158"/>
      <c r="T7" s="9"/>
      <c r="U7" s="9"/>
      <c r="V7" s="9"/>
      <c r="W7" s="9"/>
      <c r="X7" s="9"/>
      <c r="Y7" s="9"/>
      <c r="Z7" s="9"/>
      <c r="AA7" s="9"/>
    </row>
    <row r="8" spans="1:27" s="12" customFormat="1" ht="14.25" customHeight="1">
      <c r="A8" s="9"/>
      <c r="B8" s="85"/>
      <c r="C8" s="269"/>
      <c r="D8" s="72" t="s">
        <v>45</v>
      </c>
      <c r="E8" s="339" t="s">
        <v>16</v>
      </c>
      <c r="F8" s="339"/>
      <c r="G8" s="339"/>
      <c r="H8" s="215"/>
      <c r="I8" s="215"/>
      <c r="J8" s="216"/>
      <c r="K8" s="9"/>
      <c r="L8" s="9"/>
      <c r="M8" s="9"/>
      <c r="N8" s="9"/>
      <c r="O8" s="9"/>
      <c r="P8" s="9"/>
      <c r="Q8" s="9"/>
      <c r="R8" s="9"/>
      <c r="S8" s="158"/>
      <c r="T8" s="9"/>
      <c r="U8" s="9"/>
      <c r="V8" s="9"/>
      <c r="W8" s="9"/>
      <c r="X8" s="9"/>
      <c r="Y8" s="9"/>
      <c r="Z8" s="9"/>
      <c r="AA8" s="9"/>
    </row>
    <row r="9" spans="1:27" s="12" customFormat="1" ht="14.25" customHeight="1">
      <c r="A9" s="9"/>
      <c r="B9" s="85"/>
      <c r="C9" s="269"/>
      <c r="D9" s="101" t="s">
        <v>46</v>
      </c>
      <c r="E9" s="355" t="s">
        <v>184</v>
      </c>
      <c r="F9" s="355"/>
      <c r="G9" s="355"/>
      <c r="H9" s="217"/>
      <c r="I9" s="217"/>
      <c r="J9" s="218"/>
      <c r="K9" s="9"/>
      <c r="L9" s="9"/>
      <c r="M9" s="9"/>
      <c r="N9" s="9"/>
      <c r="O9" s="9"/>
      <c r="P9" s="9"/>
      <c r="Q9" s="9"/>
      <c r="R9" s="9"/>
      <c r="S9" s="158"/>
      <c r="T9" s="9"/>
      <c r="U9" s="9"/>
      <c r="V9" s="9"/>
      <c r="W9" s="9"/>
      <c r="X9" s="9"/>
      <c r="Y9" s="9"/>
      <c r="Z9" s="9"/>
      <c r="AA9" s="9"/>
    </row>
    <row r="10" spans="1:27" s="12" customFormat="1" ht="14.25" customHeight="1">
      <c r="A10" s="9"/>
      <c r="B10" s="160"/>
      <c r="C10" s="159"/>
      <c r="D10" s="159"/>
      <c r="E10" s="159"/>
      <c r="F10" s="159"/>
      <c r="G10" s="159"/>
      <c r="H10" s="159"/>
      <c r="I10" s="159"/>
      <c r="J10" s="161"/>
      <c r="K10" s="9"/>
      <c r="L10" s="9"/>
      <c r="M10" s="9"/>
      <c r="N10" s="9"/>
      <c r="O10" s="9"/>
      <c r="P10" s="9"/>
      <c r="Q10" s="9"/>
      <c r="R10" s="9"/>
      <c r="S10" s="158"/>
      <c r="T10" s="9"/>
      <c r="U10" s="9"/>
      <c r="V10" s="9"/>
      <c r="W10" s="9"/>
      <c r="X10" s="9"/>
      <c r="Y10" s="9"/>
      <c r="Z10" s="9"/>
      <c r="AA10" s="9"/>
    </row>
    <row r="11" spans="1:27" s="12" customFormat="1" ht="14.25" customHeight="1">
      <c r="A11" s="9"/>
      <c r="B11" s="160"/>
      <c r="C11" s="159"/>
      <c r="D11" s="159"/>
      <c r="E11" s="159"/>
      <c r="F11" s="159"/>
      <c r="G11" s="159"/>
      <c r="H11" s="159"/>
      <c r="I11" s="159"/>
      <c r="J11" s="161"/>
      <c r="K11" s="9"/>
      <c r="L11" s="9"/>
      <c r="M11" s="9"/>
      <c r="N11" s="9"/>
      <c r="O11" s="9"/>
      <c r="P11" s="9"/>
      <c r="Q11" s="9"/>
      <c r="R11" s="9"/>
      <c r="S11" s="158"/>
      <c r="T11" s="9"/>
      <c r="U11" s="9"/>
      <c r="V11" s="9"/>
      <c r="W11" s="9"/>
      <c r="X11" s="9"/>
      <c r="Y11" s="9"/>
      <c r="Z11" s="9"/>
      <c r="AA11" s="9"/>
    </row>
    <row r="12" spans="1:27" s="12" customFormat="1" ht="14.25" customHeight="1">
      <c r="A12" s="9"/>
      <c r="B12" s="160"/>
      <c r="C12" s="159"/>
      <c r="D12" s="159"/>
      <c r="E12" s="159"/>
      <c r="F12" s="159"/>
      <c r="G12" s="159"/>
      <c r="H12" s="159"/>
      <c r="I12" s="159"/>
      <c r="J12" s="161"/>
      <c r="K12" s="9"/>
      <c r="L12" s="9"/>
      <c r="M12" s="9"/>
      <c r="N12" s="9"/>
      <c r="O12" s="9"/>
      <c r="P12" s="9"/>
      <c r="Q12" s="9"/>
      <c r="R12" s="9"/>
      <c r="S12" s="158"/>
      <c r="T12" s="9"/>
      <c r="U12" s="9"/>
      <c r="V12" s="9"/>
      <c r="W12" s="9"/>
      <c r="X12" s="9"/>
      <c r="Y12" s="9"/>
      <c r="Z12" s="9"/>
      <c r="AA12" s="9"/>
    </row>
    <row r="13" spans="1:27" s="12" customFormat="1" ht="14.25" customHeight="1">
      <c r="A13" s="9"/>
      <c r="B13" s="160"/>
      <c r="C13" s="159"/>
      <c r="D13" s="159"/>
      <c r="E13" s="159"/>
      <c r="F13" s="159"/>
      <c r="G13" s="159"/>
      <c r="H13" s="159"/>
      <c r="I13" s="159"/>
      <c r="J13" s="161"/>
      <c r="K13" s="9"/>
      <c r="L13" s="9"/>
      <c r="M13" s="9"/>
      <c r="N13" s="9"/>
      <c r="O13" s="9"/>
      <c r="P13" s="9"/>
      <c r="Q13" s="9"/>
      <c r="R13" s="9"/>
      <c r="S13" s="158"/>
      <c r="T13" s="9"/>
      <c r="U13" s="9"/>
      <c r="V13" s="9"/>
      <c r="W13" s="9"/>
      <c r="X13" s="9"/>
      <c r="Y13" s="9"/>
      <c r="Z13" s="9"/>
      <c r="AA13" s="9"/>
    </row>
    <row r="14" spans="1:27" ht="14.25" customHeight="1">
      <c r="A14" s="9"/>
      <c r="B14" s="160"/>
      <c r="C14" s="159"/>
      <c r="D14" s="159"/>
      <c r="E14" s="159"/>
      <c r="F14" s="159"/>
      <c r="G14" s="159"/>
      <c r="H14" s="159"/>
      <c r="I14" s="159"/>
      <c r="J14" s="161"/>
      <c r="K14" s="9"/>
      <c r="L14" s="9"/>
      <c r="M14" s="9"/>
      <c r="N14" s="9"/>
      <c r="O14" s="9"/>
      <c r="P14" s="9"/>
      <c r="Q14" s="9"/>
      <c r="R14" s="9"/>
      <c r="S14" s="11"/>
      <c r="T14" s="9"/>
      <c r="U14" s="9"/>
      <c r="V14" s="9"/>
      <c r="W14" s="9"/>
      <c r="X14" s="9"/>
      <c r="Y14" s="9"/>
      <c r="Z14" s="9"/>
      <c r="AA14" s="9"/>
    </row>
    <row r="15" spans="1:27" ht="14.25" customHeight="1">
      <c r="A15" s="9"/>
      <c r="B15" s="160"/>
      <c r="C15" s="159"/>
      <c r="D15" s="159"/>
      <c r="E15" s="159"/>
      <c r="F15" s="159"/>
      <c r="G15" s="159"/>
      <c r="H15" s="159"/>
      <c r="I15" s="159"/>
      <c r="J15" s="161"/>
      <c r="K15" s="9"/>
      <c r="L15" s="9"/>
      <c r="M15" s="9"/>
      <c r="N15" s="9"/>
      <c r="O15" s="9"/>
      <c r="P15" s="9"/>
      <c r="Q15" s="9"/>
      <c r="R15" s="9"/>
      <c r="S15" s="11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9"/>
      <c r="B16" s="160"/>
      <c r="C16" s="159"/>
      <c r="D16" s="159"/>
      <c r="E16" s="159"/>
      <c r="F16" s="159"/>
      <c r="G16" s="159"/>
      <c r="H16" s="159"/>
      <c r="I16" s="159"/>
      <c r="J16" s="161"/>
      <c r="K16" s="9"/>
      <c r="L16" s="9"/>
      <c r="M16" s="9"/>
      <c r="N16" s="9"/>
      <c r="O16" s="9"/>
      <c r="P16" s="9"/>
      <c r="Q16" s="9"/>
      <c r="R16" s="9"/>
      <c r="S16" s="11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9"/>
      <c r="B17" s="160"/>
      <c r="C17" s="159"/>
      <c r="D17" s="159"/>
      <c r="E17" s="159"/>
      <c r="F17" s="159"/>
      <c r="G17" s="159"/>
      <c r="H17" s="159"/>
      <c r="I17" s="159"/>
      <c r="J17" s="161"/>
      <c r="K17" s="9"/>
      <c r="L17" s="9"/>
      <c r="M17" s="9"/>
      <c r="N17" s="9"/>
      <c r="O17" s="9"/>
      <c r="P17" s="9"/>
      <c r="Q17" s="9"/>
      <c r="R17" s="9"/>
      <c r="S17" s="11"/>
      <c r="T17" s="9"/>
      <c r="U17" s="9"/>
      <c r="V17" s="9"/>
      <c r="W17" s="9"/>
      <c r="X17" s="9"/>
      <c r="Y17" s="9"/>
      <c r="Z17" s="9"/>
      <c r="AA17" s="9"/>
    </row>
    <row r="18" spans="1:27" ht="14.25" customHeight="1">
      <c r="A18" s="9"/>
      <c r="B18" s="160"/>
      <c r="C18" s="159"/>
      <c r="D18" s="159"/>
      <c r="E18" s="159"/>
      <c r="F18" s="159"/>
      <c r="G18" s="159"/>
      <c r="H18" s="159"/>
      <c r="I18" s="159"/>
      <c r="J18" s="161"/>
      <c r="K18" s="9"/>
      <c r="L18" s="9"/>
      <c r="M18" s="9"/>
      <c r="N18" s="9"/>
      <c r="O18" s="9"/>
      <c r="P18" s="9"/>
      <c r="Q18" s="9"/>
      <c r="R18" s="9"/>
      <c r="S18" s="11"/>
      <c r="T18" s="9"/>
      <c r="U18" s="9"/>
      <c r="V18" s="9"/>
      <c r="W18" s="9"/>
      <c r="X18" s="9"/>
      <c r="Y18" s="9"/>
      <c r="Z18" s="9"/>
      <c r="AA18" s="9"/>
    </row>
    <row r="19" spans="1:27" ht="14.25" customHeight="1">
      <c r="A19" s="9"/>
      <c r="B19" s="160"/>
      <c r="C19" s="159"/>
      <c r="D19" s="159"/>
      <c r="E19" s="159"/>
      <c r="F19" s="159"/>
      <c r="G19" s="159"/>
      <c r="H19" s="159"/>
      <c r="I19" s="159"/>
      <c r="J19" s="161"/>
      <c r="K19" s="9"/>
      <c r="L19" s="9"/>
      <c r="M19" s="9"/>
      <c r="N19" s="9"/>
      <c r="O19" s="9"/>
      <c r="P19" s="9"/>
      <c r="Q19" s="9"/>
      <c r="R19" s="9"/>
      <c r="S19" s="11"/>
      <c r="T19" s="9"/>
      <c r="U19" s="9"/>
      <c r="V19" s="9"/>
      <c r="W19" s="9"/>
      <c r="X19" s="9"/>
      <c r="Y19" s="9"/>
      <c r="Z19" s="9"/>
      <c r="AA19" s="9"/>
    </row>
    <row r="20" spans="1:27" ht="14.25" customHeight="1">
      <c r="A20" s="9"/>
      <c r="B20" s="160"/>
      <c r="C20" s="159"/>
      <c r="D20" s="159"/>
      <c r="E20" s="159"/>
      <c r="F20" s="159"/>
      <c r="G20" s="159"/>
      <c r="H20" s="159"/>
      <c r="I20" s="159"/>
      <c r="J20" s="161"/>
      <c r="K20" s="9"/>
      <c r="L20" s="9"/>
      <c r="M20" s="9"/>
      <c r="N20" s="9"/>
      <c r="O20" s="9"/>
      <c r="P20" s="9"/>
      <c r="Q20" s="9"/>
      <c r="R20" s="9"/>
      <c r="S20" s="11"/>
      <c r="T20" s="9"/>
      <c r="U20" s="9"/>
      <c r="V20" s="9"/>
      <c r="W20" s="9"/>
      <c r="X20" s="9"/>
      <c r="Y20" s="9"/>
      <c r="Z20" s="9"/>
      <c r="AA20" s="9"/>
    </row>
    <row r="21" spans="1:27" ht="14.25" customHeight="1">
      <c r="A21" s="9"/>
      <c r="B21" s="160"/>
      <c r="C21" s="159"/>
      <c r="D21" s="159"/>
      <c r="E21" s="159"/>
      <c r="F21" s="159"/>
      <c r="G21" s="159"/>
      <c r="H21" s="159"/>
      <c r="I21" s="159"/>
      <c r="J21" s="161"/>
      <c r="K21" s="9"/>
      <c r="L21" s="9"/>
      <c r="M21" s="9"/>
      <c r="N21" s="9"/>
      <c r="O21" s="9"/>
      <c r="P21" s="9"/>
      <c r="Q21" s="9"/>
      <c r="R21" s="9"/>
      <c r="S21" s="11"/>
      <c r="T21" s="9"/>
      <c r="U21" s="9"/>
      <c r="V21" s="9"/>
      <c r="W21" s="9"/>
      <c r="X21" s="9"/>
      <c r="Y21" s="9"/>
      <c r="Z21" s="9"/>
      <c r="AA21" s="9"/>
    </row>
    <row r="22" spans="1:27" ht="14.25" customHeight="1">
      <c r="A22" s="9"/>
      <c r="B22" s="160"/>
      <c r="C22" s="159"/>
      <c r="D22" s="159"/>
      <c r="E22" s="159"/>
      <c r="F22" s="159"/>
      <c r="G22" s="159"/>
      <c r="H22" s="159"/>
      <c r="I22" s="159"/>
      <c r="J22" s="161"/>
      <c r="K22" s="9"/>
      <c r="L22" s="9"/>
      <c r="M22" s="9"/>
      <c r="N22" s="9"/>
      <c r="O22" s="9"/>
      <c r="P22" s="9"/>
      <c r="Q22" s="9"/>
      <c r="R22" s="9"/>
      <c r="S22" s="11"/>
      <c r="T22" s="9"/>
      <c r="U22" s="9"/>
      <c r="V22" s="9"/>
      <c r="W22" s="9"/>
      <c r="X22" s="9"/>
      <c r="Y22" s="9"/>
      <c r="Z22" s="9"/>
      <c r="AA22" s="9"/>
    </row>
    <row r="23" spans="1:27" ht="14.25" customHeight="1">
      <c r="A23" s="9"/>
      <c r="B23" s="160"/>
      <c r="C23" s="159"/>
      <c r="D23" s="159"/>
      <c r="E23" s="159"/>
      <c r="F23" s="159"/>
      <c r="G23" s="159"/>
      <c r="H23" s="159"/>
      <c r="I23" s="159"/>
      <c r="J23" s="161"/>
      <c r="K23" s="9"/>
      <c r="L23" s="9"/>
      <c r="M23" s="9"/>
      <c r="N23" s="9"/>
      <c r="O23" s="9"/>
      <c r="P23" s="9"/>
      <c r="Q23" s="9"/>
      <c r="R23" s="9"/>
      <c r="S23" s="11"/>
      <c r="T23" s="9"/>
      <c r="U23" s="9"/>
      <c r="V23" s="9"/>
      <c r="W23" s="9"/>
      <c r="X23" s="9"/>
      <c r="Y23" s="9"/>
      <c r="Z23" s="9"/>
      <c r="AA23" s="9"/>
    </row>
    <row r="24" spans="1:27" ht="14.25" customHeight="1">
      <c r="A24" s="9"/>
      <c r="B24" s="160"/>
      <c r="C24" s="159"/>
      <c r="D24" s="159"/>
      <c r="E24" s="159"/>
      <c r="F24" s="159"/>
      <c r="G24" s="159"/>
      <c r="H24" s="159"/>
      <c r="I24" s="159"/>
      <c r="J24" s="161"/>
      <c r="K24" s="9"/>
      <c r="L24" s="9"/>
      <c r="M24" s="9"/>
      <c r="N24" s="9"/>
      <c r="O24" s="9"/>
      <c r="P24" s="9"/>
      <c r="Q24" s="9"/>
      <c r="R24" s="9"/>
      <c r="S24" s="11"/>
      <c r="T24" s="9"/>
      <c r="U24" s="9"/>
      <c r="V24" s="9"/>
      <c r="W24" s="9"/>
      <c r="X24" s="9"/>
      <c r="Y24" s="9"/>
      <c r="Z24" s="9"/>
      <c r="AA24" s="9"/>
    </row>
    <row r="25" spans="1:27" ht="14.25" customHeight="1">
      <c r="A25" s="9"/>
      <c r="B25" s="160"/>
      <c r="C25" s="159"/>
      <c r="D25" s="159"/>
      <c r="E25" s="159"/>
      <c r="F25" s="159"/>
      <c r="G25" s="159"/>
      <c r="H25" s="159"/>
      <c r="I25" s="159"/>
      <c r="J25" s="161"/>
      <c r="K25" s="9"/>
      <c r="L25" s="9"/>
      <c r="M25" s="9"/>
      <c r="N25" s="9"/>
      <c r="O25" s="9"/>
      <c r="P25" s="9"/>
      <c r="Q25" s="9"/>
      <c r="R25" s="9"/>
      <c r="S25" s="11"/>
      <c r="T25" s="9"/>
      <c r="U25" s="9"/>
      <c r="V25" s="9"/>
      <c r="W25" s="9"/>
      <c r="X25" s="9"/>
      <c r="Y25" s="9"/>
      <c r="Z25" s="9"/>
      <c r="AA25" s="9"/>
    </row>
    <row r="26" spans="1:27" ht="14.25" customHeight="1">
      <c r="A26" s="9"/>
      <c r="B26" s="160"/>
      <c r="C26" s="159"/>
      <c r="D26" s="159"/>
      <c r="E26" s="159"/>
      <c r="F26" s="159"/>
      <c r="G26" s="159"/>
      <c r="H26" s="159"/>
      <c r="I26" s="159"/>
      <c r="J26" s="161"/>
      <c r="K26" s="9"/>
      <c r="L26" s="9"/>
      <c r="M26" s="9"/>
      <c r="N26" s="9"/>
      <c r="O26" s="9"/>
      <c r="P26" s="9"/>
      <c r="Q26" s="9"/>
      <c r="R26" s="9"/>
      <c r="S26" s="11"/>
      <c r="T26" s="9"/>
      <c r="U26" s="9"/>
      <c r="V26" s="9"/>
      <c r="W26" s="9"/>
      <c r="X26" s="9"/>
      <c r="Y26" s="9"/>
      <c r="Z26" s="9"/>
      <c r="AA26" s="9"/>
    </row>
    <row r="27" spans="1:27" ht="14.25" customHeight="1">
      <c r="A27" s="9"/>
      <c r="B27" s="160"/>
      <c r="C27" s="159"/>
      <c r="D27" s="159"/>
      <c r="E27" s="159"/>
      <c r="F27" s="159"/>
      <c r="G27" s="159"/>
      <c r="H27" s="159"/>
      <c r="I27" s="159"/>
      <c r="J27" s="161"/>
      <c r="K27" s="9"/>
      <c r="L27" s="9"/>
      <c r="M27" s="9"/>
      <c r="N27" s="9"/>
      <c r="O27" s="9"/>
      <c r="P27" s="9"/>
      <c r="Q27" s="9"/>
      <c r="R27" s="9"/>
      <c r="S27" s="11"/>
      <c r="T27" s="9"/>
      <c r="U27" s="9"/>
      <c r="V27" s="9"/>
      <c r="W27" s="9"/>
      <c r="X27" s="9"/>
      <c r="Y27" s="9"/>
      <c r="Z27" s="9"/>
      <c r="AA27" s="9"/>
    </row>
    <row r="28" spans="1:27" ht="14.25" customHeight="1">
      <c r="A28" s="9"/>
      <c r="B28" s="160"/>
      <c r="C28" s="159"/>
      <c r="D28" s="159"/>
      <c r="E28" s="159"/>
      <c r="F28" s="159"/>
      <c r="G28" s="159"/>
      <c r="H28" s="159"/>
      <c r="I28" s="159"/>
      <c r="J28" s="161"/>
      <c r="K28" s="9"/>
      <c r="L28" s="9"/>
      <c r="M28" s="9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9"/>
      <c r="AA28" s="9"/>
    </row>
    <row r="29" spans="1:27" ht="14.25" customHeight="1">
      <c r="A29" s="9"/>
      <c r="B29" s="160"/>
      <c r="C29" s="159"/>
      <c r="D29" s="159"/>
      <c r="E29" s="159"/>
      <c r="F29" s="159"/>
      <c r="G29" s="159"/>
      <c r="H29" s="159"/>
      <c r="I29" s="159"/>
      <c r="J29" s="161"/>
      <c r="K29" s="9"/>
      <c r="L29" s="9"/>
      <c r="M29" s="9"/>
      <c r="N29" s="9"/>
      <c r="O29" s="9"/>
      <c r="P29" s="9"/>
      <c r="Q29" s="9"/>
      <c r="R29" s="9"/>
      <c r="S29" s="11"/>
      <c r="T29" s="9"/>
      <c r="U29" s="9"/>
      <c r="V29" s="9"/>
      <c r="W29" s="9"/>
      <c r="X29" s="9"/>
      <c r="Y29" s="9"/>
      <c r="Z29" s="9"/>
      <c r="AA29" s="9"/>
    </row>
    <row r="30" spans="1:27" ht="14.25" customHeight="1">
      <c r="A30" s="9"/>
      <c r="B30" s="160"/>
      <c r="C30" s="159"/>
      <c r="D30" s="159"/>
      <c r="E30" s="159"/>
      <c r="F30" s="159"/>
      <c r="G30" s="159"/>
      <c r="H30" s="159"/>
      <c r="I30" s="159"/>
      <c r="J30" s="161"/>
      <c r="K30" s="9"/>
      <c r="L30" s="9"/>
      <c r="M30" s="9"/>
      <c r="N30" s="9"/>
      <c r="O30" s="9"/>
      <c r="P30" s="9"/>
      <c r="Q30" s="9"/>
      <c r="R30" s="9"/>
      <c r="S30" s="11"/>
      <c r="T30" s="9"/>
      <c r="U30" s="9"/>
      <c r="V30" s="9"/>
      <c r="W30" s="9"/>
      <c r="X30" s="9"/>
      <c r="Y30" s="9"/>
      <c r="Z30" s="9"/>
      <c r="AA30" s="9"/>
    </row>
    <row r="31" spans="1:27" ht="14.25" customHeight="1">
      <c r="A31" s="9"/>
      <c r="B31" s="160"/>
      <c r="C31" s="159"/>
      <c r="D31" s="159"/>
      <c r="E31" s="159"/>
      <c r="F31" s="159"/>
      <c r="G31" s="159"/>
      <c r="H31" s="159"/>
      <c r="I31" s="159"/>
      <c r="J31" s="161"/>
      <c r="K31" s="9"/>
      <c r="L31" s="9"/>
      <c r="M31" s="9"/>
      <c r="N31" s="9"/>
      <c r="O31" s="9"/>
      <c r="P31" s="9"/>
      <c r="Q31" s="9"/>
      <c r="R31" s="9"/>
      <c r="S31" s="11"/>
      <c r="T31" s="9"/>
      <c r="U31" s="9"/>
      <c r="V31" s="9"/>
      <c r="W31" s="9"/>
      <c r="X31" s="9"/>
      <c r="Y31" s="9"/>
      <c r="Z31" s="9"/>
      <c r="AA31" s="9"/>
    </row>
    <row r="32" spans="1:27" ht="14.25" customHeight="1">
      <c r="A32" s="9"/>
      <c r="B32" s="160"/>
      <c r="C32" s="159"/>
      <c r="D32" s="159"/>
      <c r="E32" s="159"/>
      <c r="F32" s="159"/>
      <c r="G32" s="159"/>
      <c r="H32" s="159"/>
      <c r="I32" s="159"/>
      <c r="J32" s="161"/>
      <c r="K32" s="9"/>
      <c r="L32" s="9"/>
      <c r="M32" s="9"/>
      <c r="N32" s="9"/>
      <c r="O32" s="9"/>
      <c r="P32" s="9"/>
      <c r="Q32" s="9"/>
      <c r="R32" s="9"/>
      <c r="S32" s="11"/>
      <c r="T32" s="9"/>
      <c r="U32" s="9"/>
      <c r="V32" s="9"/>
      <c r="W32" s="9"/>
      <c r="X32" s="9"/>
      <c r="Y32" s="9"/>
      <c r="Z32" s="9"/>
      <c r="AA32" s="9"/>
    </row>
    <row r="33" spans="1:27" ht="14.25" customHeight="1">
      <c r="A33" s="9"/>
      <c r="B33" s="335" t="s">
        <v>48</v>
      </c>
      <c r="C33" s="336"/>
      <c r="D33" s="336"/>
      <c r="E33" s="336"/>
      <c r="F33" s="336"/>
      <c r="G33" s="336"/>
      <c r="H33" s="336"/>
      <c r="I33" s="336"/>
      <c r="J33" s="337"/>
      <c r="K33" s="9"/>
      <c r="L33" s="9"/>
      <c r="M33" s="9"/>
      <c r="N33" s="9"/>
      <c r="O33" s="9"/>
      <c r="P33" s="9"/>
      <c r="Q33" s="9"/>
      <c r="R33" s="9"/>
      <c r="S33" s="11"/>
      <c r="T33" s="9"/>
      <c r="U33" s="9"/>
      <c r="V33" s="9"/>
      <c r="W33" s="9"/>
      <c r="X33" s="9"/>
      <c r="Y33" s="9"/>
      <c r="Z33" s="9"/>
      <c r="AA33" s="9"/>
    </row>
    <row r="34" spans="1:27" ht="14.25" customHeight="1">
      <c r="A34" s="9"/>
      <c r="B34" s="160"/>
      <c r="C34" s="159"/>
      <c r="D34" s="159"/>
      <c r="E34" s="159"/>
      <c r="F34" s="159"/>
      <c r="G34" s="159"/>
      <c r="H34" s="159"/>
      <c r="I34" s="159"/>
      <c r="J34" s="161"/>
      <c r="K34" s="9"/>
      <c r="L34" s="9"/>
      <c r="M34" s="9"/>
      <c r="N34" s="9"/>
      <c r="O34" s="9"/>
      <c r="P34" s="9"/>
      <c r="Q34" s="9"/>
      <c r="R34" s="9"/>
      <c r="S34" s="11"/>
      <c r="T34" s="9"/>
      <c r="U34" s="9"/>
      <c r="V34" s="9"/>
      <c r="W34" s="9"/>
      <c r="X34" s="9"/>
      <c r="Y34" s="9"/>
      <c r="Z34" s="9"/>
      <c r="AA34" s="9"/>
    </row>
    <row r="35" spans="1:27" ht="14.25" customHeight="1">
      <c r="A35" s="9"/>
      <c r="B35" s="160"/>
      <c r="C35" s="159"/>
      <c r="D35" s="386">
        <v>2009</v>
      </c>
      <c r="E35" s="386"/>
      <c r="F35" s="159"/>
      <c r="G35" s="159"/>
      <c r="H35" s="387">
        <v>2020</v>
      </c>
      <c r="I35" s="387"/>
      <c r="J35" s="161"/>
      <c r="K35" s="9"/>
      <c r="L35" s="9"/>
      <c r="M35" s="9"/>
      <c r="N35" s="9"/>
      <c r="O35" s="9"/>
      <c r="P35" s="9"/>
      <c r="Q35" s="9"/>
      <c r="R35" s="9"/>
      <c r="S35" s="11"/>
      <c r="T35" s="9"/>
      <c r="U35" s="9"/>
      <c r="V35" s="9"/>
      <c r="W35" s="9"/>
      <c r="X35" s="9"/>
      <c r="Y35" s="9"/>
      <c r="Z35" s="9"/>
      <c r="AA35" s="9"/>
    </row>
    <row r="36" spans="1:27" ht="14.25" customHeight="1">
      <c r="A36" s="9"/>
      <c r="B36" s="160"/>
      <c r="C36" s="159"/>
      <c r="D36" s="225" t="s">
        <v>140</v>
      </c>
      <c r="E36" s="225" t="s">
        <v>141</v>
      </c>
      <c r="F36" s="159"/>
      <c r="G36" s="159"/>
      <c r="H36" s="279" t="s">
        <v>140</v>
      </c>
      <c r="I36" s="279" t="s">
        <v>141</v>
      </c>
      <c r="J36" s="161"/>
      <c r="K36" s="9"/>
      <c r="L36" s="9"/>
      <c r="M36" s="9"/>
      <c r="N36" s="9"/>
      <c r="O36" s="9"/>
      <c r="P36" s="9"/>
      <c r="Q36" s="9"/>
      <c r="R36" s="9"/>
      <c r="S36" s="11"/>
      <c r="T36" s="9"/>
      <c r="U36" s="9"/>
      <c r="V36" s="9"/>
      <c r="W36" s="9"/>
      <c r="X36" s="9"/>
      <c r="Y36" s="9"/>
      <c r="Z36" s="9"/>
      <c r="AA36" s="9"/>
    </row>
    <row r="37" spans="1:27" ht="29.25">
      <c r="A37" s="9"/>
      <c r="B37" s="160"/>
      <c r="C37" s="257" t="s">
        <v>178</v>
      </c>
      <c r="D37" s="197">
        <v>267.39999999999998</v>
      </c>
      <c r="E37" s="198">
        <f>267.4/9426.46</f>
        <v>2.8366958540109437E-2</v>
      </c>
      <c r="F37" s="159"/>
      <c r="G37" s="264" t="s">
        <v>178</v>
      </c>
      <c r="H37" s="199" t="s">
        <v>77</v>
      </c>
      <c r="I37" s="100" t="s">
        <v>77</v>
      </c>
      <c r="J37" s="16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9.25">
      <c r="A38" s="9"/>
      <c r="B38" s="160"/>
      <c r="C38" s="258" t="s">
        <v>179</v>
      </c>
      <c r="D38" s="200">
        <v>225.9</v>
      </c>
      <c r="E38" s="92">
        <v>2.3964457495178469E-2</v>
      </c>
      <c r="F38" s="159"/>
      <c r="G38" s="385" t="s">
        <v>98</v>
      </c>
      <c r="H38" s="384">
        <v>567.4</v>
      </c>
      <c r="I38" s="360">
        <v>0.16270280500324028</v>
      </c>
      <c r="J38" s="16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9.25">
      <c r="A39" s="9"/>
      <c r="B39" s="160"/>
      <c r="C39" s="259" t="s">
        <v>180</v>
      </c>
      <c r="D39" s="189">
        <v>49.4</v>
      </c>
      <c r="E39" s="95">
        <v>5.2405675089057828E-3</v>
      </c>
      <c r="F39" s="159"/>
      <c r="G39" s="385"/>
      <c r="H39" s="384"/>
      <c r="I39" s="360"/>
      <c r="J39" s="16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9.25">
      <c r="A40" s="9"/>
      <c r="B40" s="160"/>
      <c r="C40" s="260" t="s">
        <v>94</v>
      </c>
      <c r="D40" s="201">
        <v>68</v>
      </c>
      <c r="E40" s="202">
        <v>7.2137366519350859E-3</v>
      </c>
      <c r="F40" s="159"/>
      <c r="G40" s="265" t="s">
        <v>94</v>
      </c>
      <c r="H40" s="203" t="s">
        <v>77</v>
      </c>
      <c r="I40" s="203" t="s">
        <v>77</v>
      </c>
      <c r="J40" s="16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9.25">
      <c r="A41" s="9"/>
      <c r="B41" s="160"/>
      <c r="C41" s="261" t="s">
        <v>95</v>
      </c>
      <c r="D41" s="204">
        <v>3512.114</v>
      </c>
      <c r="E41" s="153">
        <v>0.37258037481726974</v>
      </c>
      <c r="F41" s="159"/>
      <c r="G41" s="266" t="s">
        <v>177</v>
      </c>
      <c r="H41" s="205" t="s">
        <v>77</v>
      </c>
      <c r="I41" s="205" t="s">
        <v>77</v>
      </c>
      <c r="J41" s="16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9.25">
      <c r="A42" s="9"/>
      <c r="B42" s="160"/>
      <c r="C42" s="262" t="s">
        <v>96</v>
      </c>
      <c r="D42" s="206">
        <v>5303.6270000000004</v>
      </c>
      <c r="E42" s="98">
        <v>0.56263188938371356</v>
      </c>
      <c r="F42" s="159"/>
      <c r="G42" s="267" t="s">
        <v>181</v>
      </c>
      <c r="H42" s="207">
        <v>2919.94</v>
      </c>
      <c r="I42" s="96">
        <v>0.8372971949967597</v>
      </c>
      <c r="J42" s="16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9.25">
      <c r="A43" s="9"/>
      <c r="B43" s="160"/>
      <c r="C43" s="263" t="s">
        <v>97</v>
      </c>
      <c r="D43" s="208">
        <v>0.02</v>
      </c>
      <c r="E43" s="157">
        <v>2.1216872505691427E-6</v>
      </c>
      <c r="F43" s="159"/>
      <c r="G43" s="268" t="s">
        <v>97</v>
      </c>
      <c r="H43" s="209" t="s">
        <v>77</v>
      </c>
      <c r="I43" s="209" t="s">
        <v>77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4.25" customHeight="1">
      <c r="A44" s="9"/>
      <c r="B44" s="160"/>
      <c r="C44" s="159"/>
      <c r="D44" s="159"/>
      <c r="E44" s="159"/>
      <c r="F44" s="159"/>
      <c r="G44" s="159"/>
      <c r="H44" s="159"/>
      <c r="I44" s="196"/>
      <c r="J44" s="16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4.25" customHeight="1">
      <c r="A45" s="9"/>
      <c r="B45" s="160"/>
      <c r="C45" s="159"/>
      <c r="D45" s="159"/>
      <c r="E45" s="159"/>
      <c r="F45" s="159"/>
      <c r="G45" s="159"/>
      <c r="H45" s="159"/>
      <c r="I45" s="159"/>
      <c r="J45" s="16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4.25" customHeight="1" thickBot="1">
      <c r="A46" s="9"/>
      <c r="B46" s="162"/>
      <c r="C46" s="163"/>
      <c r="D46" s="163"/>
      <c r="E46" s="163"/>
      <c r="F46" s="163"/>
      <c r="G46" s="163"/>
      <c r="H46" s="163"/>
      <c r="I46" s="163"/>
      <c r="J46" s="16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4.25" customHeight="1">
      <c r="A990" s="9"/>
      <c r="B990" s="9"/>
      <c r="T990" s="9"/>
      <c r="U990" s="9"/>
      <c r="V990" s="9"/>
      <c r="W990" s="9"/>
      <c r="X990" s="9"/>
      <c r="Y990" s="9"/>
      <c r="Z990" s="9"/>
      <c r="AA990" s="9"/>
    </row>
    <row r="991" spans="1:27" ht="14.25" customHeight="1">
      <c r="A991" s="9"/>
      <c r="B991" s="9"/>
      <c r="T991" s="9"/>
      <c r="U991" s="9"/>
      <c r="V991" s="9"/>
      <c r="W991" s="9"/>
      <c r="X991" s="9"/>
      <c r="Y991" s="9"/>
      <c r="Z991" s="9"/>
      <c r="AA991" s="9"/>
    </row>
    <row r="992" spans="1:27" ht="14.25" customHeight="1">
      <c r="A992" s="9"/>
      <c r="B992" s="9"/>
      <c r="T992" s="9"/>
      <c r="U992" s="9"/>
      <c r="V992" s="9"/>
      <c r="W992" s="9"/>
      <c r="X992" s="9"/>
      <c r="Y992" s="9"/>
      <c r="Z992" s="9"/>
      <c r="AA992" s="9"/>
    </row>
    <row r="993" spans="1:27" ht="14.25" customHeight="1">
      <c r="A993" s="9"/>
      <c r="B993" s="9"/>
      <c r="T993" s="9"/>
      <c r="U993" s="9"/>
      <c r="V993" s="9"/>
      <c r="W993" s="9"/>
      <c r="X993" s="9"/>
      <c r="Y993" s="9"/>
      <c r="Z993" s="9"/>
      <c r="AA993" s="9"/>
    </row>
    <row r="994" spans="1:27" ht="14.25" customHeight="1">
      <c r="A994" s="9"/>
      <c r="B994" s="9"/>
      <c r="T994" s="9"/>
      <c r="U994" s="9"/>
      <c r="V994" s="9"/>
      <c r="W994" s="9"/>
      <c r="X994" s="9"/>
      <c r="Y994" s="9"/>
      <c r="Z994" s="9"/>
      <c r="AA994" s="9"/>
    </row>
    <row r="995" spans="1:27" ht="14.25" customHeight="1">
      <c r="A995" s="9"/>
      <c r="B995" s="9"/>
      <c r="T995" s="9"/>
      <c r="U995" s="9"/>
      <c r="V995" s="9"/>
      <c r="W995" s="9"/>
      <c r="X995" s="9"/>
      <c r="Y995" s="9"/>
      <c r="Z995" s="9"/>
      <c r="AA995" s="9"/>
    </row>
  </sheetData>
  <sheetProtection algorithmName="SHA-512" hashValue="qsu9Qq6jBMbPtVzokXuxcdxtOL9scuz0yY2O40iIqXDC7LFTaMOvRn1jzpsSE4gteNYHx+mNjeo4laa1Lt6LtA==" saltValue="sU0UZzSR2B2wvjv26dZuWw==" spinCount="100000" sheet="1" objects="1" scenarios="1"/>
  <mergeCells count="13">
    <mergeCell ref="E7:G7"/>
    <mergeCell ref="E9:G9"/>
    <mergeCell ref="B2:J2"/>
    <mergeCell ref="B3:J3"/>
    <mergeCell ref="I38:I39"/>
    <mergeCell ref="H38:H39"/>
    <mergeCell ref="G38:G39"/>
    <mergeCell ref="D35:E35"/>
    <mergeCell ref="H35:I35"/>
    <mergeCell ref="B33:J33"/>
    <mergeCell ref="E5:G5"/>
    <mergeCell ref="E6:G6"/>
    <mergeCell ref="E8:G8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opLeftCell="A22" zoomScaleNormal="100" workbookViewId="0">
      <selection activeCell="G39" sqref="G39:G40"/>
    </sheetView>
  </sheetViews>
  <sheetFormatPr baseColWidth="10" defaultColWidth="14.42578125" defaultRowHeight="15" customHeight="1"/>
  <cols>
    <col min="1" max="1" width="11.42578125" customWidth="1"/>
    <col min="2" max="2" width="7" customWidth="1"/>
    <col min="3" max="3" width="17.85546875" bestFit="1" customWidth="1"/>
    <col min="4" max="4" width="21.85546875" customWidth="1"/>
    <col min="5" max="5" width="21.140625" customWidth="1"/>
    <col min="6" max="6" width="19.5703125" customWidth="1"/>
    <col min="7" max="7" width="9.85546875" customWidth="1"/>
    <col min="8" max="8" width="7.42578125" customWidth="1"/>
    <col min="9" max="9" width="11.42578125" customWidth="1"/>
    <col min="10" max="25" width="10.7109375" customWidth="1"/>
  </cols>
  <sheetData>
    <row r="1" spans="1:25" ht="14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229" customFormat="1" ht="21.95" customHeight="1">
      <c r="A2" s="252"/>
      <c r="B2" s="329" t="s">
        <v>0</v>
      </c>
      <c r="C2" s="330"/>
      <c r="D2" s="330"/>
      <c r="E2" s="330"/>
      <c r="F2" s="330"/>
      <c r="G2" s="330"/>
      <c r="H2" s="331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s="229" customFormat="1" ht="21.95" customHeight="1">
      <c r="A3" s="252"/>
      <c r="B3" s="332" t="s">
        <v>1</v>
      </c>
      <c r="C3" s="333"/>
      <c r="D3" s="333"/>
      <c r="E3" s="333"/>
      <c r="F3" s="333"/>
      <c r="G3" s="333"/>
      <c r="H3" s="334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s="12" customFormat="1" ht="14.25" customHeight="1">
      <c r="A4" s="9"/>
      <c r="B4" s="82"/>
      <c r="C4" s="69"/>
      <c r="D4" s="69"/>
      <c r="E4" s="69"/>
      <c r="F4" s="69"/>
      <c r="G4" s="69"/>
      <c r="H4" s="16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2" customFormat="1" ht="14.25" customHeight="1">
      <c r="A5" s="9"/>
      <c r="B5" s="84"/>
      <c r="C5" s="70" t="s">
        <v>40</v>
      </c>
      <c r="D5" s="338" t="s">
        <v>29</v>
      </c>
      <c r="E5" s="338"/>
      <c r="F5" s="338"/>
      <c r="G5" s="338"/>
      <c r="H5" s="21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2" customFormat="1" ht="14.25" customHeight="1">
      <c r="A6" s="9"/>
      <c r="B6" s="84"/>
      <c r="C6" s="71" t="s">
        <v>41</v>
      </c>
      <c r="D6" s="339" t="s">
        <v>172</v>
      </c>
      <c r="E6" s="339"/>
      <c r="F6" s="339"/>
      <c r="G6" s="339"/>
      <c r="H6" s="21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4.25" customHeight="1">
      <c r="A7" s="9"/>
      <c r="B7" s="85"/>
      <c r="C7" s="72" t="s">
        <v>43</v>
      </c>
      <c r="D7" s="339" t="s">
        <v>44</v>
      </c>
      <c r="E7" s="339"/>
      <c r="F7" s="339"/>
      <c r="G7" s="339"/>
      <c r="H7" s="21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4.25" customHeight="1">
      <c r="A8" s="9"/>
      <c r="B8" s="85"/>
      <c r="C8" s="72" t="s">
        <v>45</v>
      </c>
      <c r="D8" s="339" t="s">
        <v>30</v>
      </c>
      <c r="E8" s="339"/>
      <c r="F8" s="339"/>
      <c r="G8" s="339"/>
      <c r="H8" s="21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4.25" customHeight="1">
      <c r="A9" s="9"/>
      <c r="B9" s="85"/>
      <c r="C9" s="101" t="s">
        <v>46</v>
      </c>
      <c r="D9" s="355" t="s">
        <v>31</v>
      </c>
      <c r="E9" s="355"/>
      <c r="F9" s="355"/>
      <c r="G9" s="355"/>
      <c r="H9" s="21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4.25" customHeight="1">
      <c r="A10" s="9"/>
      <c r="B10" s="160"/>
      <c r="C10" s="159"/>
      <c r="D10" s="159"/>
      <c r="E10" s="159"/>
      <c r="F10" s="159"/>
      <c r="G10" s="159"/>
      <c r="H10" s="16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2" customFormat="1" ht="14.25" customHeight="1">
      <c r="A11" s="9"/>
      <c r="B11" s="160"/>
      <c r="C11" s="159"/>
      <c r="D11" s="159"/>
      <c r="E11" s="159"/>
      <c r="F11" s="159"/>
      <c r="G11" s="159"/>
      <c r="H11" s="16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2" customFormat="1" ht="14.25" customHeight="1">
      <c r="A12" s="9"/>
      <c r="B12" s="160"/>
      <c r="C12" s="159"/>
      <c r="D12" s="159"/>
      <c r="E12" s="159"/>
      <c r="F12" s="159"/>
      <c r="G12" s="159"/>
      <c r="H12" s="16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2" customFormat="1" ht="14.25" customHeight="1">
      <c r="A13" s="9"/>
      <c r="B13" s="160"/>
      <c r="C13" s="159"/>
      <c r="D13" s="159"/>
      <c r="E13" s="159"/>
      <c r="F13" s="159"/>
      <c r="G13" s="159"/>
      <c r="H13" s="16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2" customFormat="1" ht="14.25" customHeight="1">
      <c r="A14" s="9"/>
      <c r="B14" s="160"/>
      <c r="C14" s="159"/>
      <c r="D14" s="159"/>
      <c r="E14" s="159"/>
      <c r="F14" s="159"/>
      <c r="G14" s="159"/>
      <c r="H14" s="16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2" customFormat="1" ht="14.25" customHeight="1">
      <c r="A15" s="9"/>
      <c r="B15" s="160"/>
      <c r="C15" s="159"/>
      <c r="D15" s="159"/>
      <c r="E15" s="159"/>
      <c r="F15" s="159"/>
      <c r="G15" s="159"/>
      <c r="H15" s="16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2" customFormat="1" ht="14.25" customHeight="1">
      <c r="A16" s="9"/>
      <c r="B16" s="160"/>
      <c r="C16" s="159"/>
      <c r="D16" s="159"/>
      <c r="E16" s="159"/>
      <c r="F16" s="159"/>
      <c r="G16" s="159"/>
      <c r="H16" s="16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2" customFormat="1" ht="14.25" customHeight="1">
      <c r="A17" s="9"/>
      <c r="B17" s="160"/>
      <c r="C17" s="159"/>
      <c r="D17" s="159"/>
      <c r="E17" s="159"/>
      <c r="F17" s="159"/>
      <c r="G17" s="159"/>
      <c r="H17" s="16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4.25" customHeight="1">
      <c r="A18" s="9"/>
      <c r="B18" s="160"/>
      <c r="C18" s="159"/>
      <c r="D18" s="159"/>
      <c r="E18" s="159"/>
      <c r="F18" s="159"/>
      <c r="G18" s="159"/>
      <c r="H18" s="16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4.25" customHeight="1">
      <c r="A19" s="9"/>
      <c r="B19" s="160"/>
      <c r="C19" s="159"/>
      <c r="D19" s="159"/>
      <c r="E19" s="159"/>
      <c r="F19" s="159"/>
      <c r="G19" s="159"/>
      <c r="H19" s="16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4.25" customHeight="1">
      <c r="A20" s="9"/>
      <c r="B20" s="160"/>
      <c r="C20" s="159"/>
      <c r="D20" s="159"/>
      <c r="E20" s="159"/>
      <c r="F20" s="159"/>
      <c r="G20" s="159"/>
      <c r="H20" s="16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4.25" customHeight="1">
      <c r="A21" s="9"/>
      <c r="B21" s="160"/>
      <c r="C21" s="159"/>
      <c r="D21" s="159"/>
      <c r="E21" s="159"/>
      <c r="F21" s="159"/>
      <c r="G21" s="159"/>
      <c r="H21" s="16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4.25" customHeight="1">
      <c r="A22" s="9"/>
      <c r="B22" s="160"/>
      <c r="C22" s="159"/>
      <c r="D22" s="159"/>
      <c r="E22" s="159"/>
      <c r="F22" s="159"/>
      <c r="G22" s="159"/>
      <c r="H22" s="16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4.25" customHeight="1">
      <c r="A23" s="9"/>
      <c r="B23" s="160"/>
      <c r="C23" s="159"/>
      <c r="D23" s="159"/>
      <c r="E23" s="159"/>
      <c r="F23" s="159"/>
      <c r="G23" s="159"/>
      <c r="H23" s="16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4.25" customHeight="1">
      <c r="A24" s="9"/>
      <c r="B24" s="160"/>
      <c r="C24" s="159"/>
      <c r="D24" s="159"/>
      <c r="E24" s="159"/>
      <c r="F24" s="159"/>
      <c r="G24" s="159"/>
      <c r="H24" s="161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5" ht="14.25" customHeight="1">
      <c r="A25" s="9"/>
      <c r="B25" s="160"/>
      <c r="C25" s="159"/>
      <c r="D25" s="159"/>
      <c r="E25" s="159"/>
      <c r="F25" s="159"/>
      <c r="G25" s="159"/>
      <c r="H25" s="161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25" ht="14.25" customHeight="1">
      <c r="A26" s="9"/>
      <c r="B26" s="160"/>
      <c r="C26" s="159"/>
      <c r="D26" s="159"/>
      <c r="E26" s="159"/>
      <c r="F26" s="159"/>
      <c r="G26" s="159"/>
      <c r="H26" s="161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25" ht="14.25" customHeight="1">
      <c r="A27" s="9"/>
      <c r="B27" s="160"/>
      <c r="C27" s="159"/>
      <c r="D27" s="159"/>
      <c r="E27" s="159"/>
      <c r="F27" s="159"/>
      <c r="G27" s="159"/>
      <c r="H27" s="161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5" ht="14.25" customHeight="1">
      <c r="A28" s="9"/>
      <c r="B28" s="160"/>
      <c r="C28" s="159"/>
      <c r="D28" s="159"/>
      <c r="E28" s="159"/>
      <c r="F28" s="159"/>
      <c r="G28" s="159"/>
      <c r="H28" s="161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5" ht="14.25" customHeight="1">
      <c r="A29" s="9"/>
      <c r="B29" s="160"/>
      <c r="C29" s="159"/>
      <c r="D29" s="159"/>
      <c r="E29" s="159"/>
      <c r="F29" s="159"/>
      <c r="G29" s="159"/>
      <c r="H29" s="161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5" ht="14.25" customHeight="1">
      <c r="A30" s="9"/>
      <c r="B30" s="160"/>
      <c r="C30" s="159"/>
      <c r="D30" s="159"/>
      <c r="E30" s="159"/>
      <c r="F30" s="159"/>
      <c r="G30" s="159"/>
      <c r="H30" s="161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5" ht="14.25" customHeight="1">
      <c r="A31" s="9"/>
      <c r="B31" s="160"/>
      <c r="C31" s="159"/>
      <c r="D31" s="159"/>
      <c r="E31" s="159"/>
      <c r="F31" s="159"/>
      <c r="G31" s="159"/>
      <c r="H31" s="161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5" ht="14.25" customHeight="1">
      <c r="A32" s="9"/>
      <c r="B32" s="160"/>
      <c r="C32" s="159"/>
      <c r="D32" s="159"/>
      <c r="E32" s="159"/>
      <c r="F32" s="159"/>
      <c r="G32" s="159"/>
      <c r="H32" s="16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4.25" customHeight="1">
      <c r="A33" s="9"/>
      <c r="B33" s="160"/>
      <c r="C33" s="159"/>
      <c r="D33" s="159"/>
      <c r="E33" s="159"/>
      <c r="F33" s="159"/>
      <c r="G33" s="159"/>
      <c r="H33" s="16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4.25" customHeight="1">
      <c r="A34" s="9"/>
      <c r="B34" s="160"/>
      <c r="C34" s="159"/>
      <c r="D34" s="159"/>
      <c r="E34" s="159"/>
      <c r="F34" s="159"/>
      <c r="G34" s="159"/>
      <c r="H34" s="16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4.25" customHeight="1">
      <c r="A35" s="9"/>
      <c r="B35" s="160"/>
      <c r="C35" s="159"/>
      <c r="D35" s="159"/>
      <c r="E35" s="159"/>
      <c r="F35" s="159"/>
      <c r="G35" s="159"/>
      <c r="H35" s="16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4.25" customHeight="1">
      <c r="A36" s="9"/>
      <c r="B36" s="160"/>
      <c r="C36" s="159"/>
      <c r="D36" s="159"/>
      <c r="E36" s="159"/>
      <c r="F36" s="159"/>
      <c r="G36" s="159"/>
      <c r="H36" s="16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>
      <c r="A37" s="9"/>
      <c r="B37" s="335" t="s">
        <v>48</v>
      </c>
      <c r="C37" s="336"/>
      <c r="D37" s="336"/>
      <c r="E37" s="336"/>
      <c r="F37" s="336"/>
      <c r="G37" s="336"/>
      <c r="H37" s="337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2" customFormat="1" ht="15" customHeight="1">
      <c r="A38" s="9"/>
      <c r="B38" s="160"/>
      <c r="C38" s="159"/>
      <c r="D38" s="159"/>
      <c r="E38" s="159"/>
      <c r="F38" s="159"/>
      <c r="G38" s="159"/>
      <c r="H38" s="16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4.25" customHeight="1">
      <c r="A39" s="9"/>
      <c r="B39" s="160"/>
      <c r="C39" s="388" t="s">
        <v>64</v>
      </c>
      <c r="D39" s="390" t="s">
        <v>99</v>
      </c>
      <c r="E39" s="391"/>
      <c r="F39" s="392"/>
      <c r="G39" s="393" t="s">
        <v>74</v>
      </c>
      <c r="H39" s="17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9.25">
      <c r="A40" s="9"/>
      <c r="B40" s="160"/>
      <c r="C40" s="389"/>
      <c r="D40" s="276" t="s">
        <v>100</v>
      </c>
      <c r="E40" s="277" t="s">
        <v>101</v>
      </c>
      <c r="F40" s="278" t="s">
        <v>102</v>
      </c>
      <c r="G40" s="389"/>
      <c r="H40" s="17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4.25" customHeight="1">
      <c r="A41" s="9"/>
      <c r="B41" s="160"/>
      <c r="C41" s="179" t="s">
        <v>103</v>
      </c>
      <c r="D41" s="180">
        <v>0</v>
      </c>
      <c r="E41" s="181">
        <v>7</v>
      </c>
      <c r="F41" s="182">
        <v>59</v>
      </c>
      <c r="G41" s="183">
        <v>66</v>
      </c>
      <c r="H41" s="17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4.25" customHeight="1">
      <c r="A42" s="9"/>
      <c r="B42" s="160"/>
      <c r="C42" s="179" t="s">
        <v>104</v>
      </c>
      <c r="D42" s="184">
        <v>19</v>
      </c>
      <c r="E42" s="181">
        <v>7</v>
      </c>
      <c r="F42" s="182">
        <v>57</v>
      </c>
      <c r="G42" s="183">
        <v>83</v>
      </c>
      <c r="H42" s="17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4.25" customHeight="1">
      <c r="A43" s="9"/>
      <c r="B43" s="160"/>
      <c r="C43" s="179" t="s">
        <v>105</v>
      </c>
      <c r="D43" s="184">
        <v>1</v>
      </c>
      <c r="E43" s="181">
        <v>4</v>
      </c>
      <c r="F43" s="182">
        <v>150</v>
      </c>
      <c r="G43" s="183">
        <v>155</v>
      </c>
      <c r="H43" s="17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4.25" customHeight="1">
      <c r="A44" s="9"/>
      <c r="B44" s="160"/>
      <c r="C44" s="179" t="s">
        <v>106</v>
      </c>
      <c r="D44" s="184">
        <v>16</v>
      </c>
      <c r="E44" s="181">
        <v>3</v>
      </c>
      <c r="F44" s="182">
        <v>213</v>
      </c>
      <c r="G44" s="183">
        <v>232</v>
      </c>
      <c r="H44" s="17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4.25" customHeight="1">
      <c r="A45" s="9"/>
      <c r="B45" s="160"/>
      <c r="C45" s="179" t="s">
        <v>107</v>
      </c>
      <c r="D45" s="184">
        <v>47</v>
      </c>
      <c r="E45" s="181">
        <v>55</v>
      </c>
      <c r="F45" s="182">
        <v>104</v>
      </c>
      <c r="G45" s="183">
        <v>206</v>
      </c>
      <c r="H45" s="177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4.25" customHeight="1">
      <c r="A46" s="9"/>
      <c r="B46" s="160"/>
      <c r="C46" s="179" t="s">
        <v>108</v>
      </c>
      <c r="D46" s="184">
        <v>4</v>
      </c>
      <c r="E46" s="185">
        <v>0</v>
      </c>
      <c r="F46" s="182">
        <v>39</v>
      </c>
      <c r="G46" s="183">
        <v>43</v>
      </c>
      <c r="H46" s="17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4.25" customHeight="1">
      <c r="A47" s="9"/>
      <c r="B47" s="160"/>
      <c r="C47" s="179" t="s">
        <v>109</v>
      </c>
      <c r="D47" s="180">
        <v>0</v>
      </c>
      <c r="E47" s="181">
        <v>1</v>
      </c>
      <c r="F47" s="182">
        <v>2</v>
      </c>
      <c r="G47" s="183">
        <v>3</v>
      </c>
      <c r="H47" s="17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4.25" customHeight="1">
      <c r="A48" s="9"/>
      <c r="B48" s="160"/>
      <c r="C48" s="179" t="s">
        <v>110</v>
      </c>
      <c r="D48" s="184">
        <v>1</v>
      </c>
      <c r="E48" s="185">
        <v>0</v>
      </c>
      <c r="F48" s="182">
        <v>17</v>
      </c>
      <c r="G48" s="183">
        <v>18</v>
      </c>
      <c r="H48" s="17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4.25" customHeight="1">
      <c r="A49" s="9"/>
      <c r="B49" s="160"/>
      <c r="C49" s="179" t="s">
        <v>111</v>
      </c>
      <c r="D49" s="180">
        <v>0</v>
      </c>
      <c r="E49" s="185">
        <v>0</v>
      </c>
      <c r="F49" s="182">
        <v>17</v>
      </c>
      <c r="G49" s="183">
        <v>17</v>
      </c>
      <c r="H49" s="17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4.25" customHeight="1">
      <c r="A50" s="9"/>
      <c r="B50" s="160"/>
      <c r="C50" s="179" t="s">
        <v>112</v>
      </c>
      <c r="D50" s="180">
        <v>0</v>
      </c>
      <c r="E50" s="185">
        <v>0</v>
      </c>
      <c r="F50" s="182">
        <v>3</v>
      </c>
      <c r="G50" s="183">
        <v>3</v>
      </c>
      <c r="H50" s="17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4.25" customHeight="1">
      <c r="A51" s="9"/>
      <c r="B51" s="160"/>
      <c r="C51" s="179" t="s">
        <v>113</v>
      </c>
      <c r="D51" s="184">
        <v>4</v>
      </c>
      <c r="E51" s="185">
        <v>0</v>
      </c>
      <c r="F51" s="182">
        <v>260</v>
      </c>
      <c r="G51" s="183">
        <v>264</v>
      </c>
      <c r="H51" s="17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4.25" customHeight="1">
      <c r="A52" s="9"/>
      <c r="B52" s="160"/>
      <c r="C52" s="179" t="s">
        <v>114</v>
      </c>
      <c r="D52" s="184">
        <v>31</v>
      </c>
      <c r="E52" s="185">
        <v>0</v>
      </c>
      <c r="F52" s="182">
        <v>15</v>
      </c>
      <c r="G52" s="183">
        <v>46</v>
      </c>
      <c r="H52" s="17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4.25" customHeight="1">
      <c r="A53" s="9"/>
      <c r="B53" s="160"/>
      <c r="C53" s="179" t="s">
        <v>115</v>
      </c>
      <c r="D53" s="184">
        <v>25</v>
      </c>
      <c r="E53" s="185">
        <v>0</v>
      </c>
      <c r="F53" s="182">
        <v>11</v>
      </c>
      <c r="G53" s="183">
        <v>36</v>
      </c>
      <c r="H53" s="17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4.25" customHeight="1">
      <c r="A54" s="9"/>
      <c r="B54" s="160"/>
      <c r="C54" s="179" t="s">
        <v>116</v>
      </c>
      <c r="D54" s="184">
        <v>34</v>
      </c>
      <c r="E54" s="185">
        <v>0</v>
      </c>
      <c r="F54" s="182">
        <v>3</v>
      </c>
      <c r="G54" s="183">
        <v>37</v>
      </c>
      <c r="H54" s="17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4.25" customHeight="1">
      <c r="A55" s="9"/>
      <c r="B55" s="160"/>
      <c r="C55" s="179" t="s">
        <v>117</v>
      </c>
      <c r="D55" s="184">
        <v>4</v>
      </c>
      <c r="E55" s="185">
        <v>0</v>
      </c>
      <c r="F55" s="182">
        <v>12</v>
      </c>
      <c r="G55" s="183">
        <v>16</v>
      </c>
      <c r="H55" s="17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4.25" customHeight="1">
      <c r="A56" s="9"/>
      <c r="B56" s="160"/>
      <c r="C56" s="179" t="s">
        <v>118</v>
      </c>
      <c r="D56" s="184">
        <v>56</v>
      </c>
      <c r="E56" s="185">
        <v>0</v>
      </c>
      <c r="F56" s="186">
        <v>0</v>
      </c>
      <c r="G56" s="183">
        <v>56</v>
      </c>
      <c r="H56" s="17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4.25" customHeight="1">
      <c r="A57" s="9"/>
      <c r="B57" s="160"/>
      <c r="C57" s="179" t="s">
        <v>119</v>
      </c>
      <c r="D57" s="184">
        <v>57</v>
      </c>
      <c r="E57" s="185">
        <v>0</v>
      </c>
      <c r="F57" s="182">
        <v>4</v>
      </c>
      <c r="G57" s="183">
        <v>61</v>
      </c>
      <c r="H57" s="17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 customHeight="1">
      <c r="A58" s="9"/>
      <c r="B58" s="160"/>
      <c r="C58" s="159"/>
      <c r="D58" s="159"/>
      <c r="E58" s="159"/>
      <c r="F58" s="159"/>
      <c r="G58" s="159"/>
      <c r="H58" s="16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4.25" customHeight="1">
      <c r="A59" s="9"/>
      <c r="B59" s="160"/>
      <c r="C59" s="90"/>
      <c r="D59" s="90"/>
      <c r="E59" s="90"/>
      <c r="F59" s="90"/>
      <c r="G59" s="90"/>
      <c r="H59" s="17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4.25" customHeight="1" thickBot="1">
      <c r="A60" s="9"/>
      <c r="B60" s="162"/>
      <c r="C60" s="163"/>
      <c r="D60" s="163"/>
      <c r="E60" s="163"/>
      <c r="F60" s="163"/>
      <c r="G60" s="163"/>
      <c r="H60" s="16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  <row r="1001" spans="1:25" ht="14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</row>
    <row r="1002" spans="1:25" ht="14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</row>
    <row r="1003" spans="1:25" ht="14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</row>
    <row r="1004" spans="1:25" ht="14.2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</row>
    <row r="1005" spans="1:25" ht="14.2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</row>
    <row r="1006" spans="1:25" ht="1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</sheetData>
  <sheetProtection algorithmName="SHA-512" hashValue="FTMY3ba10WrdzkpTWUw0z9u6evlF+jGoOMYDuS9rJPKWTdaA6FWYaZo/CsOzekGGAs1jSED0WFNl3n+2d/ExpA==" saltValue="Z2RTT5tjC9BlyQ68Qguj1w==" spinCount="100000" sheet="1" objects="1" scenarios="1"/>
  <mergeCells count="11">
    <mergeCell ref="B2:H2"/>
    <mergeCell ref="B3:H3"/>
    <mergeCell ref="C39:C40"/>
    <mergeCell ref="D39:F39"/>
    <mergeCell ref="G39:G40"/>
    <mergeCell ref="B37:H37"/>
    <mergeCell ref="D5:G5"/>
    <mergeCell ref="D6:G6"/>
    <mergeCell ref="D7:G7"/>
    <mergeCell ref="D8:G8"/>
    <mergeCell ref="D9:G9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01Distribuciontierras</vt:lpstr>
      <vt:lpstr>02Empresas.sector</vt:lpstr>
      <vt:lpstr>03Cabezasganado</vt:lpstr>
      <vt:lpstr>04Explotgan</vt:lpstr>
      <vt:lpstr>05SupAgr2009</vt:lpstr>
      <vt:lpstr>06SupAgr2020</vt:lpstr>
      <vt:lpstr>07UDsGan</vt:lpstr>
      <vt:lpstr>08Viviendaprot</vt:lpstr>
      <vt:lpstr>09Transacinmo</vt:lpstr>
      <vt:lpstr>10Plazasturismo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2015-06-05T18:19:34Z</dcterms:created>
  <dcterms:modified xsi:type="dcterms:W3CDTF">2022-09-07T10:10:42Z</dcterms:modified>
</cp:coreProperties>
</file>